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Z:\下水道課\＿業務係\019_財務_随時_経営戦略等\20210215公営企業に係る経営比較分析表（令和元年度）の公表について\公表\"/>
    </mc:Choice>
  </mc:AlternateContent>
  <xr:revisionPtr revIDLastSave="0" documentId="13_ncr:1_{A65B94B3-EB40-4A90-91FD-EA8F9C062C70}" xr6:coauthVersionLast="44" xr6:coauthVersionMax="44" xr10:uidLastSave="{00000000-0000-0000-0000-000000000000}"/>
  <workbookProtection workbookAlgorithmName="SHA-512" workbookHashValue="S7ZGNjszYxqWKJ/qWKKEIxMFrPKZbvwQ2o0t3lPvhpSvGVx5Xq95Q/afZeJi1f2i3JaB2U24SeU+FKe07Cf40w==" workbookSaltValue="6zH7pcD6daGkc76G23Zj0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<sst xmlns="http://schemas.openxmlformats.org/spreadsheetml/2006/main" count="236" uniqueCount="119">
  <si>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</si>
  <si>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</si>
  <si>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</si>
  <si>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</si>
  <si>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</si>
  <si>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</si>
  <si>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</si>
  <si>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</si>
  <si>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</si>
  <si>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</si>
  <si>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</si>
  <si>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</si>
  <si>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</si>
  <si>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</si>
  <si>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</si>
  <si>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</si>
  <si>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</si>
  <si>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</si>
  <si>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</si>
  <si>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</si>
  <si>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</si>
  <si>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</si>
  <si>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</si>
  <si>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</si>
  <si>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</si>
  <si>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</si>
  <si>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</si>
  <si>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</si>
  <si>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</si>
  <si>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</si>
  <si>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</si>
  <si>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</si>
  <si>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</si>
  <si>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</si>
  <si>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</si>
  <si>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</si>
  <si>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</si>
  <si>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</si>
  <si>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</si>
  <si>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</si>
  <si>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</si>
  <si>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</si>
  <si>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</si>
  <si>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</si>
  <si>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</si>
  <si>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</si>
  <si>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</si>
  <si>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</si>
  <si>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</si>
  <si>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</si>
  <si>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</si>
  <si>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</si>
  <si>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</si>
  <si>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</si>
  <si>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</si>
  <si>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</si>
  <si>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</si>
  <si>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</si>
  <si>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</si>
  <si>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</si>
  <si>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</si>
  <si>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</si>
  <si>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</si>
  <si>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</si>
  <si>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</si>
  <si>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</si>
  <si>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</si>
  <si>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</si>
  <si>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</si>
  <si>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</si>
  <si>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</si>
  <si>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</si>
  <si>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</si>
  <si>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</si>
  <si>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</si>
  <si>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</si>
  <si>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</si>
  <si>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</si>
  <si>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</si>
  <si>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</si>
  <si>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</si>
  <si>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</si>
  <si>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</si>
  <si>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</si>
  <si>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</si>
  <si>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</si>
  <si>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</si>
  <si>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</si>
  <si>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</si>
  <si>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</si>
  <si>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</si>
  <si>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</si>
  <si>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</si>
  <si>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</si>
  <si>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</si>
  <si>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</si>
  <si>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</si>
  <si>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</si>
  <si>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つがる市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</si>
  <si>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</si>
  <si>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</si>
  <si>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</si>
  <si>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</si>
  <si>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</si>
  <si>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</si>
  <si>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</si>
  <si>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</si>
  <si>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</si>
  <si>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</si>
  <si>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</si>
  <si>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</si>
  <si>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</si>
  <si>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</si>
  <si>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</si>
  <si>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</si>
  <si>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</si>
  <si>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供用開始後17年程度経過しており、管渠の更新には至っていない。浄化センター設備については耐用年数が経過し、更新の必要な機器も増加しているため、計画的な更新を行う必要がある。</t>
    <phoneticPr fontId="4"/>
  </si>
  <si>
    <t>①「収益的収支比率」は使用料収入や一般会計からの繰入金等の総収益で総費用に地方債償還金を加えた費用をどの程度賄えているかの指標であるが、近年は改善傾向にあり増加に推移している。
④「企業債残高対事業規模比率」は発生していないが、一般会計からの繰出基準額の算出方法を見直し、適正な料金収入で賄う事が出来ない企業債償還金については、公費負担する見込みとした事による。企業債現在高は減少傾向にある。
⑤「経費回収率」は前年度に比べ改善しており、類似団体との平均値と近づいているが、100%には届かない状況である。
⑥「汚水処理原価」は、前年度と比べ、低くなっているが、地方公営企業法適用のための打切決算により、汚水処理費が低く計上されことによる。
⑦「施設利用率」は下水道への新規接続数が少なく、年間有収水量の伸びが鈍化しており、類似団体の平均値を下回っている。昨年度との比較も有収水量が減少している。
⑧水洗化率
　類似団体に比べ大幅に低い水洗化率となっている。高齢者世帯が多く、下水道接続に難色を示すケースが多い事が挙げられる。</t>
    <rPh sb="11" eb="14">
      <t>シヨウリョウ</t>
    </rPh>
    <rPh sb="14" eb="16">
      <t>シュウニュウ</t>
    </rPh>
    <rPh sb="17" eb="19">
      <t>イッパン</t>
    </rPh>
    <rPh sb="19" eb="21">
      <t>カイケイ</t>
    </rPh>
    <rPh sb="24" eb="27">
      <t>クリイレキン</t>
    </rPh>
    <rPh sb="27" eb="28">
      <t>トウ</t>
    </rPh>
    <rPh sb="29" eb="32">
      <t>ソウシュウエキ</t>
    </rPh>
    <rPh sb="33" eb="36">
      <t>ソウヒヨウ</t>
    </rPh>
    <rPh sb="37" eb="40">
      <t>チホウサイ</t>
    </rPh>
    <rPh sb="40" eb="43">
      <t>ショウカンキン</t>
    </rPh>
    <rPh sb="44" eb="45">
      <t>クワ</t>
    </rPh>
    <rPh sb="47" eb="49">
      <t>ヒヨウ</t>
    </rPh>
    <rPh sb="52" eb="54">
      <t>テイド</t>
    </rPh>
    <rPh sb="54" eb="55">
      <t>マカナ</t>
    </rPh>
    <rPh sb="61" eb="63">
      <t>シヒョウ</t>
    </rPh>
    <rPh sb="71" eb="73">
      <t>カイゼン</t>
    </rPh>
    <rPh sb="73" eb="75">
      <t>ケイコウ</t>
    </rPh>
    <rPh sb="78" eb="80">
      <t>ゾウカ</t>
    </rPh>
    <rPh sb="81" eb="83">
      <t>スイイ</t>
    </rPh>
    <rPh sb="105" eb="107">
      <t>ハッセイ</t>
    </rPh>
    <rPh sb="190" eb="192">
      <t>ケイコウ</t>
    </rPh>
    <rPh sb="206" eb="209">
      <t>ゼンネンド</t>
    </rPh>
    <rPh sb="210" eb="211">
      <t>クラ</t>
    </rPh>
    <rPh sb="212" eb="214">
      <t>カイゼン</t>
    </rPh>
    <rPh sb="219" eb="221">
      <t>ルイジ</t>
    </rPh>
    <rPh sb="221" eb="223">
      <t>ダンタイ</t>
    </rPh>
    <rPh sb="225" eb="228">
      <t>ヘイキンチ</t>
    </rPh>
    <rPh sb="229" eb="230">
      <t>チカ</t>
    </rPh>
    <rPh sb="243" eb="244">
      <t>トド</t>
    </rPh>
    <rPh sb="247" eb="249">
      <t>ジョウキョウ</t>
    </rPh>
    <rPh sb="391" eb="393">
      <t>ゲンショウ</t>
    </rPh>
    <phoneticPr fontId="4"/>
  </si>
  <si>
    <t>　本市の特定環境保全公共下水道は平成15年の供用開始から17年が経過。
　有収水量及び料金収入の伸び悩む中、浄化センターの機械設備の修繕等、汚水処理費が増加傾向にあり、平成29年度に料金改定を行ったが、経営は厳しい状況にある。
　新規接続者の増加対策に取り組む事が必要ではあるが、過疎・辺地地区であり人口減少により増加は見込めない。
　今後は農業集落排水処理施設を含めた集約化、統合により、処理場の能力を最大限発揮させると共に、経営の効率化を行う。</t>
    <rPh sb="107" eb="109">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</si>
</sst>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81-4D07-8C2B-5115A178549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0.13</c:v>
                </c:pt>
                <c:pt idx="3">
                  <c:v>0.13</c:v>
                </c:pt>
                <c:pt idx="4">
                  <c:v>0.36</c:v>
                </c:pt>
              </c:numCache>
            </c:numRef>
          </c:val>
          <c:smooth val="0"/>
          <c:extLst>
            <c:ext xmlns:c16="http://schemas.microsoft.com/office/drawing/2014/chart" uri="{C3380CC4-5D6E-409C-BE32-E72D297353CC}">
              <c16:uniqueId val="{00000001-3181-4D07-8C2B-5115A178549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28.23</c:v>
                </c:pt>
                <c:pt idx="1">
                  <c:v>24.15</c:v>
                </c:pt>
                <c:pt idx="2">
                  <c:v>24.23</c:v>
                </c:pt>
                <c:pt idx="3">
                  <c:v>30.38</c:v>
                </c:pt>
                <c:pt idx="4">
                  <c:v>29.08</c:v>
                </c:pt>
              </c:numCache>
            </c:numRef>
          </c:val>
          <c:extLst>
            <c:ext xmlns:c16="http://schemas.microsoft.com/office/drawing/2014/chart" uri="{C3380CC4-5D6E-409C-BE32-E72D297353CC}">
              <c16:uniqueId val="{00000000-5197-4AB7-BF5A-08928A91CE6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37.08</c:v>
                </c:pt>
                <c:pt idx="3">
                  <c:v>42.56</c:v>
                </c:pt>
                <c:pt idx="4">
                  <c:v>42.47</c:v>
                </c:pt>
              </c:numCache>
            </c:numRef>
          </c:val>
          <c:smooth val="0"/>
          <c:extLst>
            <c:ext xmlns:c16="http://schemas.microsoft.com/office/drawing/2014/chart" uri="{C3380CC4-5D6E-409C-BE32-E72D297353CC}">
              <c16:uniqueId val="{00000001-5197-4AB7-BF5A-08928A91CE6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44.04</c:v>
                </c:pt>
                <c:pt idx="1">
                  <c:v>45.88</c:v>
                </c:pt>
                <c:pt idx="2">
                  <c:v>49.23</c:v>
                </c:pt>
                <c:pt idx="3">
                  <c:v>50.02</c:v>
                </c:pt>
                <c:pt idx="4">
                  <c:v>50.36</c:v>
                </c:pt>
              </c:numCache>
            </c:numRef>
          </c:val>
          <c:extLst>
            <c:ext xmlns:c16="http://schemas.microsoft.com/office/drawing/2014/chart" uri="{C3380CC4-5D6E-409C-BE32-E72D297353CC}">
              <c16:uniqueId val="{00000000-9E21-4578-943A-EA28B3C138A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67.22</c:v>
                </c:pt>
                <c:pt idx="3">
                  <c:v>83.32</c:v>
                </c:pt>
                <c:pt idx="4">
                  <c:v>83.75</c:v>
                </c:pt>
              </c:numCache>
            </c:numRef>
          </c:val>
          <c:smooth val="0"/>
          <c:extLst>
            <c:ext xmlns:c16="http://schemas.microsoft.com/office/drawing/2014/chart" uri="{C3380CC4-5D6E-409C-BE32-E72D297353CC}">
              <c16:uniqueId val="{00000001-9E21-4578-943A-EA28B3C138A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83.12</c:v>
                </c:pt>
                <c:pt idx="1">
                  <c:v>84.31</c:v>
                </c:pt>
                <c:pt idx="2">
                  <c:v>86.19</c:v>
                </c:pt>
                <c:pt idx="3">
                  <c:v>87.58</c:v>
                </c:pt>
                <c:pt idx="4">
                  <c:v>87.9</c:v>
                </c:pt>
              </c:numCache>
            </c:numRef>
          </c:val>
          <c:extLst>
            <c:ext xmlns:c16="http://schemas.microsoft.com/office/drawing/2014/chart" uri="{C3380CC4-5D6E-409C-BE32-E72D297353CC}">
              <c16:uniqueId val="{00000000-20C6-4DB8-8F78-731BF02EFBD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C6-4DB8-8F78-731BF02EFBD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5E-44F2-A9DE-886C8CE7893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5E-44F2-A9DE-886C8CE7893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0A-4D92-95E3-E1FBA2CB11E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0A-4D92-95E3-E1FBA2CB11E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B5-4DE4-A220-11CE1328423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B5-4DE4-A220-11CE1328423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AD-45C4-B055-BD6C12BF1B6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AD-45C4-B055-BD6C12BF1B6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06-4457-9407-2BAE2C74C04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1223.96</c:v>
                </c:pt>
                <c:pt idx="3">
                  <c:v>1194.1500000000001</c:v>
                </c:pt>
                <c:pt idx="4">
                  <c:v>1206.79</c:v>
                </c:pt>
              </c:numCache>
            </c:numRef>
          </c:val>
          <c:smooth val="0"/>
          <c:extLst>
            <c:ext xmlns:c16="http://schemas.microsoft.com/office/drawing/2014/chart" uri="{C3380CC4-5D6E-409C-BE32-E72D297353CC}">
              <c16:uniqueId val="{00000001-E706-4457-9407-2BAE2C74C04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60.45</c:v>
                </c:pt>
                <c:pt idx="1">
                  <c:v>64.45</c:v>
                </c:pt>
                <c:pt idx="2">
                  <c:v>60.24</c:v>
                </c:pt>
                <c:pt idx="3">
                  <c:v>55.77</c:v>
                </c:pt>
                <c:pt idx="4">
                  <c:v>67.849999999999994</c:v>
                </c:pt>
              </c:numCache>
            </c:numRef>
          </c:val>
          <c:extLst>
            <c:ext xmlns:c16="http://schemas.microsoft.com/office/drawing/2014/chart" uri="{C3380CC4-5D6E-409C-BE32-E72D297353CC}">
              <c16:uniqueId val="{00000000-0941-46E0-B3C4-6643AD1F2FC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61.54</c:v>
                </c:pt>
                <c:pt idx="3">
                  <c:v>72.260000000000005</c:v>
                </c:pt>
                <c:pt idx="4">
                  <c:v>71.84</c:v>
                </c:pt>
              </c:numCache>
            </c:numRef>
          </c:val>
          <c:smooth val="0"/>
          <c:extLst>
            <c:ext xmlns:c16="http://schemas.microsoft.com/office/drawing/2014/chart" uri="{C3380CC4-5D6E-409C-BE32-E72D297353CC}">
              <c16:uniqueId val="{00000001-0941-46E0-B3C4-6643AD1F2FC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322.63</c:v>
                </c:pt>
                <c:pt idx="1">
                  <c:v>320.85000000000002</c:v>
                </c:pt>
                <c:pt idx="2">
                  <c:v>377.82</c:v>
                </c:pt>
                <c:pt idx="3">
                  <c:v>454.18</c:v>
                </c:pt>
                <c:pt idx="4">
                  <c:v>312.51</c:v>
                </c:pt>
              </c:numCache>
            </c:numRef>
          </c:val>
          <c:extLst>
            <c:ext xmlns:c16="http://schemas.microsoft.com/office/drawing/2014/chart" uri="{C3380CC4-5D6E-409C-BE32-E72D297353CC}">
              <c16:uniqueId val="{00000000-C78F-4B2C-9E4D-8F4886ABBCA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267.86</c:v>
                </c:pt>
                <c:pt idx="3">
                  <c:v>230.02</c:v>
                </c:pt>
                <c:pt idx="4">
                  <c:v>228.47</c:v>
                </c:pt>
              </c:numCache>
            </c:numRef>
          </c:val>
          <c:smooth val="0"/>
          <c:extLst>
            <c:ext xmlns:c16="http://schemas.microsoft.com/office/drawing/2014/chart" uri="{C3380CC4-5D6E-409C-BE32-E72D297353CC}">
              <c16:uniqueId val="{00000001-C78F-4B2C-9E4D-8F4886ABBCA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P34" zoomScaleNormal="100" workbookViewId="0">
      <selection activeCell="BL84" sqref="BL8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つがる市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31998</v>
      </c>
      <c r="AM8" s="69"/>
      <c r="AN8" s="69"/>
      <c r="AO8" s="69"/>
      <c r="AP8" s="69"/>
      <c r="AQ8" s="69"/>
      <c r="AR8" s="69"/>
      <c r="AS8" s="69"/>
      <c r="AT8" s="68">
        <f>データ!T6</f>
        <v>253.55</v>
      </c>
      <c r="AU8" s="68"/>
      <c r="AV8" s="68"/>
      <c r="AW8" s="68"/>
      <c r="AX8" s="68"/>
      <c r="AY8" s="68"/>
      <c r="AZ8" s="68"/>
      <c r="BA8" s="68"/>
      <c r="BB8" s="68">
        <f>データ!U6</f>
        <v>126.2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6.6</v>
      </c>
      <c r="Q10" s="68"/>
      <c r="R10" s="68"/>
      <c r="S10" s="68"/>
      <c r="T10" s="68"/>
      <c r="U10" s="68"/>
      <c r="V10" s="68"/>
      <c r="W10" s="68">
        <f>データ!Q6</f>
        <v>93.21</v>
      </c>
      <c r="X10" s="68"/>
      <c r="Y10" s="68"/>
      <c r="Z10" s="68"/>
      <c r="AA10" s="68"/>
      <c r="AB10" s="68"/>
      <c r="AC10" s="68"/>
      <c r="AD10" s="69">
        <f>データ!R6</f>
        <v>3410</v>
      </c>
      <c r="AE10" s="69"/>
      <c r="AF10" s="69"/>
      <c r="AG10" s="69"/>
      <c r="AH10" s="69"/>
      <c r="AI10" s="69"/>
      <c r="AJ10" s="69"/>
      <c r="AK10" s="2"/>
      <c r="AL10" s="69">
        <f>データ!V6</f>
        <v>2093</v>
      </c>
      <c r="AM10" s="69"/>
      <c r="AN10" s="69"/>
      <c r="AO10" s="69"/>
      <c r="AP10" s="69"/>
      <c r="AQ10" s="69"/>
      <c r="AR10" s="69"/>
      <c r="AS10" s="69"/>
      <c r="AT10" s="68">
        <f>データ!W6</f>
        <v>1.35</v>
      </c>
      <c r="AU10" s="68"/>
      <c r="AV10" s="68"/>
      <c r="AW10" s="68"/>
      <c r="AX10" s="68"/>
      <c r="AY10" s="68"/>
      <c r="AZ10" s="68"/>
      <c r="BA10" s="68"/>
      <c r="BB10" s="68">
        <f>データ!X6</f>
        <v>1550.37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BM49w0m0om2MnvE8TSlYe6+XH+9bM1gu9JYFbnBuYfMVSXOvekbtHHRt+bhL+dXGRQ9kOBH8a7YD4J6pVnTnLA==" saltValue="XLd7xC/iSmnh1+eISEEsq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22098</v>
      </c>
      <c r="D6" s="33">
        <f t="shared" si="3"/>
        <v>47</v>
      </c>
      <c r="E6" s="33">
        <f t="shared" si="3"/>
        <v>17</v>
      </c>
      <c r="F6" s="33">
        <f t="shared" si="3"/>
        <v>4</v>
      </c>
      <c r="G6" s="33">
        <f t="shared" si="3"/>
        <v>0</v>
      </c>
      <c r="H6" s="33" t="str">
        <f t="shared" si="3"/>
        <v>青森県　つがる市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6.6</v>
      </c>
      <c r="Q6" s="34">
        <f t="shared" si="3"/>
        <v>93.21</v>
      </c>
      <c r="R6" s="34">
        <f t="shared" si="3"/>
        <v>3410</v>
      </c>
      <c r="S6" s="34">
        <f t="shared" si="3"/>
        <v>31998</v>
      </c>
      <c r="T6" s="34">
        <f t="shared" si="3"/>
        <v>253.55</v>
      </c>
      <c r="U6" s="34">
        <f t="shared" si="3"/>
        <v>126.2</v>
      </c>
      <c r="V6" s="34">
        <f t="shared" si="3"/>
        <v>2093</v>
      </c>
      <c r="W6" s="34">
        <f t="shared" si="3"/>
        <v>1.35</v>
      </c>
      <c r="X6" s="34">
        <f t="shared" si="3"/>
        <v>1550.37</v>
      </c>
      <c r="Y6" s="35">
        <f>IF(Y7="",NA(),Y7)</f>
        <v>83.12</v>
      </c>
      <c r="Z6" s="35">
        <f t="shared" ref="Z6:AH6" si="4">IF(Z7="",NA(),Z7)</f>
        <v>84.31</v>
      </c>
      <c r="AA6" s="35">
        <f t="shared" si="4"/>
        <v>86.19</v>
      </c>
      <c r="AB6" s="35">
        <f t="shared" si="4"/>
        <v>87.58</v>
      </c>
      <c r="AC6" s="35">
        <f t="shared" si="4"/>
        <v>87.9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1673.47</v>
      </c>
      <c r="BL6" s="35">
        <f t="shared" si="7"/>
        <v>1592.72</v>
      </c>
      <c r="BM6" s="35">
        <f t="shared" si="7"/>
        <v>1223.96</v>
      </c>
      <c r="BN6" s="35">
        <f t="shared" si="7"/>
        <v>1194.1500000000001</v>
      </c>
      <c r="BO6" s="35">
        <f t="shared" si="7"/>
        <v>1206.79</v>
      </c>
      <c r="BP6" s="34" t="str">
        <f>IF(BP7="","",IF(BP7="-","【-】","【"&amp;SUBSTITUTE(TEXT(BP7,"#,##0.00"),"-","△")&amp;"】"))</f>
        <v>【1,218.70】</v>
      </c>
      <c r="BQ6" s="35">
        <f>IF(BQ7="",NA(),BQ7)</f>
        <v>60.45</v>
      </c>
      <c r="BR6" s="35">
        <f t="shared" ref="BR6:BZ6" si="8">IF(BR7="",NA(),BR7)</f>
        <v>64.45</v>
      </c>
      <c r="BS6" s="35">
        <f t="shared" si="8"/>
        <v>60.24</v>
      </c>
      <c r="BT6" s="35">
        <f t="shared" si="8"/>
        <v>55.77</v>
      </c>
      <c r="BU6" s="35">
        <f t="shared" si="8"/>
        <v>67.849999999999994</v>
      </c>
      <c r="BV6" s="35">
        <f t="shared" si="8"/>
        <v>49.22</v>
      </c>
      <c r="BW6" s="35">
        <f t="shared" si="8"/>
        <v>53.7</v>
      </c>
      <c r="BX6" s="35">
        <f t="shared" si="8"/>
        <v>61.54</v>
      </c>
      <c r="BY6" s="35">
        <f t="shared" si="8"/>
        <v>72.260000000000005</v>
      </c>
      <c r="BZ6" s="35">
        <f t="shared" si="8"/>
        <v>71.84</v>
      </c>
      <c r="CA6" s="34" t="str">
        <f>IF(CA7="","",IF(CA7="-","【-】","【"&amp;SUBSTITUTE(TEXT(CA7,"#,##0.00"),"-","△")&amp;"】"))</f>
        <v>【74.17】</v>
      </c>
      <c r="CB6" s="35">
        <f>IF(CB7="",NA(),CB7)</f>
        <v>322.63</v>
      </c>
      <c r="CC6" s="35">
        <f t="shared" ref="CC6:CK6" si="9">IF(CC7="",NA(),CC7)</f>
        <v>320.85000000000002</v>
      </c>
      <c r="CD6" s="35">
        <f t="shared" si="9"/>
        <v>377.82</v>
      </c>
      <c r="CE6" s="35">
        <f t="shared" si="9"/>
        <v>454.18</v>
      </c>
      <c r="CF6" s="35">
        <f t="shared" si="9"/>
        <v>312.51</v>
      </c>
      <c r="CG6" s="35">
        <f t="shared" si="9"/>
        <v>332.02</v>
      </c>
      <c r="CH6" s="35">
        <f t="shared" si="9"/>
        <v>300.35000000000002</v>
      </c>
      <c r="CI6" s="35">
        <f t="shared" si="9"/>
        <v>267.86</v>
      </c>
      <c r="CJ6" s="35">
        <f t="shared" si="9"/>
        <v>230.02</v>
      </c>
      <c r="CK6" s="35">
        <f t="shared" si="9"/>
        <v>228.47</v>
      </c>
      <c r="CL6" s="34" t="str">
        <f>IF(CL7="","",IF(CL7="-","【-】","【"&amp;SUBSTITUTE(TEXT(CL7,"#,##0.00"),"-","△")&amp;"】"))</f>
        <v>【218.56】</v>
      </c>
      <c r="CM6" s="35">
        <f>IF(CM7="",NA(),CM7)</f>
        <v>28.23</v>
      </c>
      <c r="CN6" s="35">
        <f t="shared" ref="CN6:CV6" si="10">IF(CN7="",NA(),CN7)</f>
        <v>24.15</v>
      </c>
      <c r="CO6" s="35">
        <f t="shared" si="10"/>
        <v>24.23</v>
      </c>
      <c r="CP6" s="35">
        <f t="shared" si="10"/>
        <v>30.38</v>
      </c>
      <c r="CQ6" s="35">
        <f t="shared" si="10"/>
        <v>29.08</v>
      </c>
      <c r="CR6" s="35">
        <f t="shared" si="10"/>
        <v>36.65</v>
      </c>
      <c r="CS6" s="35">
        <f t="shared" si="10"/>
        <v>37.72</v>
      </c>
      <c r="CT6" s="35">
        <f t="shared" si="10"/>
        <v>37.08</v>
      </c>
      <c r="CU6" s="35">
        <f t="shared" si="10"/>
        <v>42.56</v>
      </c>
      <c r="CV6" s="35">
        <f t="shared" si="10"/>
        <v>42.47</v>
      </c>
      <c r="CW6" s="34" t="str">
        <f>IF(CW7="","",IF(CW7="-","【-】","【"&amp;SUBSTITUTE(TEXT(CW7,"#,##0.00"),"-","△")&amp;"】"))</f>
        <v>【42.86】</v>
      </c>
      <c r="CX6" s="35">
        <f>IF(CX7="",NA(),CX7)</f>
        <v>44.04</v>
      </c>
      <c r="CY6" s="35">
        <f t="shared" ref="CY6:DG6" si="11">IF(CY7="",NA(),CY7)</f>
        <v>45.88</v>
      </c>
      <c r="CZ6" s="35">
        <f t="shared" si="11"/>
        <v>49.23</v>
      </c>
      <c r="DA6" s="35">
        <f t="shared" si="11"/>
        <v>50.02</v>
      </c>
      <c r="DB6" s="35">
        <f t="shared" si="11"/>
        <v>50.36</v>
      </c>
      <c r="DC6" s="35">
        <f t="shared" si="11"/>
        <v>68.83</v>
      </c>
      <c r="DD6" s="35">
        <f t="shared" si="11"/>
        <v>68.459999999999994</v>
      </c>
      <c r="DE6" s="35">
        <f t="shared" si="11"/>
        <v>67.22</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0.13</v>
      </c>
      <c r="EL6" s="35">
        <f t="shared" si="14"/>
        <v>0.13</v>
      </c>
      <c r="EM6" s="35">
        <f t="shared" si="14"/>
        <v>0.13</v>
      </c>
      <c r="EN6" s="35">
        <f t="shared" si="14"/>
        <v>0.36</v>
      </c>
      <c r="EO6" s="34" t="str">
        <f>IF(EO7="","",IF(EO7="-","【-】","【"&amp;SUBSTITUTE(TEXT(EO7,"#,##0.00"),"-","△")&amp;"】"))</f>
        <v>【0.28】</v>
      </c>
    </row>
    <row r="7" spans="1:145" s="36" customFormat="1" x14ac:dyDescent="0.15">
      <c r="A7" s="28"/>
      <c r="B7" s="37">
        <v>2019</v>
      </c>
      <c r="C7" s="37">
        <v>22098</v>
      </c>
      <c r="D7" s="37">
        <v>47</v>
      </c>
      <c r="E7" s="37">
        <v>17</v>
      </c>
      <c r="F7" s="37">
        <v>4</v>
      </c>
      <c r="G7" s="37">
        <v>0</v>
      </c>
      <c r="H7" s="37" t="s">
        <v>98</v>
      </c>
      <c r="I7" s="37" t="s">
        <v>99</v>
      </c>
      <c r="J7" s="37" t="s">
        <v>100</v>
      </c>
      <c r="K7" s="37" t="s">
        <v>101</v>
      </c>
      <c r="L7" s="37" t="s">
        <v>102</v>
      </c>
      <c r="M7" s="37" t="s">
        <v>103</v>
      </c>
      <c r="N7" s="38" t="s">
        <v>104</v>
      </c>
      <c r="O7" s="38" t="s">
        <v>105</v>
      </c>
      <c r="P7" s="38">
        <v>6.6</v>
      </c>
      <c r="Q7" s="38">
        <v>93.21</v>
      </c>
      <c r="R7" s="38">
        <v>3410</v>
      </c>
      <c r="S7" s="38">
        <v>31998</v>
      </c>
      <c r="T7" s="38">
        <v>253.55</v>
      </c>
      <c r="U7" s="38">
        <v>126.2</v>
      </c>
      <c r="V7" s="38">
        <v>2093</v>
      </c>
      <c r="W7" s="38">
        <v>1.35</v>
      </c>
      <c r="X7" s="38">
        <v>1550.37</v>
      </c>
      <c r="Y7" s="38">
        <v>83.12</v>
      </c>
      <c r="Z7" s="38">
        <v>84.31</v>
      </c>
      <c r="AA7" s="38">
        <v>86.19</v>
      </c>
      <c r="AB7" s="38">
        <v>87.58</v>
      </c>
      <c r="AC7" s="38">
        <v>87.9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1673.47</v>
      </c>
      <c r="BL7" s="38">
        <v>1592.72</v>
      </c>
      <c r="BM7" s="38">
        <v>1223.96</v>
      </c>
      <c r="BN7" s="38">
        <v>1194.1500000000001</v>
      </c>
      <c r="BO7" s="38">
        <v>1206.79</v>
      </c>
      <c r="BP7" s="38">
        <v>1218.7</v>
      </c>
      <c r="BQ7" s="38">
        <v>60.45</v>
      </c>
      <c r="BR7" s="38">
        <v>64.45</v>
      </c>
      <c r="BS7" s="38">
        <v>60.24</v>
      </c>
      <c r="BT7" s="38">
        <v>55.77</v>
      </c>
      <c r="BU7" s="38">
        <v>67.849999999999994</v>
      </c>
      <c r="BV7" s="38">
        <v>49.22</v>
      </c>
      <c r="BW7" s="38">
        <v>53.7</v>
      </c>
      <c r="BX7" s="38">
        <v>61.54</v>
      </c>
      <c r="BY7" s="38">
        <v>72.260000000000005</v>
      </c>
      <c r="BZ7" s="38">
        <v>71.84</v>
      </c>
      <c r="CA7" s="38">
        <v>74.17</v>
      </c>
      <c r="CB7" s="38">
        <v>322.63</v>
      </c>
      <c r="CC7" s="38">
        <v>320.85000000000002</v>
      </c>
      <c r="CD7" s="38">
        <v>377.82</v>
      </c>
      <c r="CE7" s="38">
        <v>454.18</v>
      </c>
      <c r="CF7" s="38">
        <v>312.51</v>
      </c>
      <c r="CG7" s="38">
        <v>332.02</v>
      </c>
      <c r="CH7" s="38">
        <v>300.35000000000002</v>
      </c>
      <c r="CI7" s="38">
        <v>267.86</v>
      </c>
      <c r="CJ7" s="38">
        <v>230.02</v>
      </c>
      <c r="CK7" s="38">
        <v>228.47</v>
      </c>
      <c r="CL7" s="38">
        <v>218.56</v>
      </c>
      <c r="CM7" s="38">
        <v>28.23</v>
      </c>
      <c r="CN7" s="38">
        <v>24.15</v>
      </c>
      <c r="CO7" s="38">
        <v>24.23</v>
      </c>
      <c r="CP7" s="38">
        <v>30.38</v>
      </c>
      <c r="CQ7" s="38">
        <v>29.08</v>
      </c>
      <c r="CR7" s="38">
        <v>36.65</v>
      </c>
      <c r="CS7" s="38">
        <v>37.72</v>
      </c>
      <c r="CT7" s="38">
        <v>37.08</v>
      </c>
      <c r="CU7" s="38">
        <v>42.56</v>
      </c>
      <c r="CV7" s="38">
        <v>42.47</v>
      </c>
      <c r="CW7" s="38">
        <v>42.86</v>
      </c>
      <c r="CX7" s="38">
        <v>44.04</v>
      </c>
      <c r="CY7" s="38">
        <v>45.88</v>
      </c>
      <c r="CZ7" s="38">
        <v>49.23</v>
      </c>
      <c r="DA7" s="38">
        <v>50.02</v>
      </c>
      <c r="DB7" s="38">
        <v>50.36</v>
      </c>
      <c r="DC7" s="38">
        <v>68.83</v>
      </c>
      <c r="DD7" s="38">
        <v>68.459999999999994</v>
      </c>
      <c r="DE7" s="38">
        <v>67.22</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0.13</v>
      </c>
      <c r="EL7" s="38">
        <v>0.13</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秋元 淳一</cp:lastModifiedBy>
  <dcterms:created xsi:type="dcterms:W3CDTF">2020-12-04T02:52:23Z</dcterms:created>
  <dcterms:modified xsi:type="dcterms:W3CDTF">2021-02-25T08:06:59Z</dcterms:modified>
  <cp:category/>
</cp:coreProperties>
</file>