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下水道課\＿業務係\019_財務_随時_経営戦略等\20210215公営企業に係る経営比較分析表（令和元年度）の公表について\公表\"/>
    </mc:Choice>
  </mc:AlternateContent>
  <xr:revisionPtr revIDLastSave="0" documentId="13_ncr:1_{BA926DE8-2D8F-4AC7-B13B-BD848DB35A78}" xr6:coauthVersionLast="44" xr6:coauthVersionMax="44" xr10:uidLastSave="{00000000-0000-0000-0000-000000000000}"/>
  <workbookProtection workbookAlgorithmName="SHA-512" workbookHashValue="9s0ViG0jMwdsZ3PdDaoPlXbRNiSutpcwgGLanT8hvw0LS/OuyezZU8B9NaN957p4gunQ+q6NeabcLX1+/yrmxA==" workbookSaltValue="jD7reCqBrTQhpvzpkufsW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<sst xmlns="http://schemas.openxmlformats.org/spreadsheetml/2006/main" count="236" uniqueCount="120">
  <si>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</si>
  <si>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</si>
  <si>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</si>
  <si>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</si>
  <si>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</si>
  <si>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</si>
  <si>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</si>
  <si>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</si>
  <si>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</si>
  <si>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</si>
  <si>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</si>
  <si>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</si>
  <si>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</si>
  <si>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</si>
  <si>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</si>
  <si>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</si>
  <si>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</si>
  <si>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</si>
  <si>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</si>
  <si>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</si>
  <si>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</si>
  <si>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</si>
  <si>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</si>
  <si>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</si>
  <si>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</si>
  <si>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</si>
  <si>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</si>
  <si>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</si>
  <si>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</si>
  <si>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</si>
  <si>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</si>
  <si>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</si>
  <si>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</si>
  <si>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</si>
  <si>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</si>
  <si>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</si>
  <si>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</si>
  <si>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</si>
  <si>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</si>
  <si>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</si>
  <si>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</si>
  <si>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</si>
  <si>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</si>
  <si>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</si>
  <si>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</si>
  <si>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</si>
  <si>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</si>
  <si>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</si>
  <si>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</si>
  <si>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</si>
  <si>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</si>
  <si>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</si>
  <si>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</si>
  <si>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</si>
  <si>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</si>
  <si>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</si>
  <si>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</si>
  <si>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</si>
  <si>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</si>
  <si>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</si>
  <si>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</si>
  <si>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</si>
  <si>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</si>
  <si>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</si>
  <si>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</si>
  <si>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</si>
  <si>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</si>
  <si>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</si>
  <si>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</si>
  <si>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</si>
  <si>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</si>
  <si>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</si>
  <si>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</si>
  <si>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</si>
  <si>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</si>
  <si>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</si>
  <si>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</si>
  <si>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</si>
  <si>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</si>
  <si>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</si>
  <si>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</si>
  <si>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</si>
  <si>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</si>
  <si>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</si>
  <si>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</si>
  <si>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</si>
  <si>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</si>
  <si>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</si>
  <si>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</si>
  <si>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</si>
  <si>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</si>
  <si>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</si>
  <si>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</si>
  <si>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</si>
  <si>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</si>
  <si>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</si>
  <si>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</si>
  <si>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</si>
  <si>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</si>
  <si>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</si>
  <si>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</si>
  <si>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</si>
  <si>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</si>
  <si>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</si>
  <si>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</si>
  <si>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</si>
  <si>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</si>
  <si>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</si>
  <si>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</si>
  <si>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</si>
  <si>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</si>
  <si>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</si>
  <si>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</si>
  <si>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</si>
  <si>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</si>
  <si>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</si>
  <si>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</si>
  <si>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11箇所の処理区のうち、最初の供用開始は昭和61年度で、最後は平成17年度となっている。
　最も古い処理区で34年経過しているが、現在は管渠の更新を行っていない。
　各処理場の機械設備に関しては修繕費が増加していることから、老朽化の状況を把握し、計画的かつ効果的な更新や修繕を実施する必要がある。</t>
    <phoneticPr fontId="4"/>
  </si>
  <si>
    <t>　つがる市の農業集落排水事業は町村合併の関係もあり、供用開始後34年経過している箇所ら14年経過している箇所まで、経過年数も幅広く処理場も11カ所と多数存在している。整備計画は終了しており、今後は処理場、管渠共に修繕及び更新を行う必要があり、維持管理経費について増加してゆく事が考えられる。
　過疎地域であり、人口減少により加入者数の増加が見込めない地域がある一方、大規模スーパー近隣の戸数が増加傾向にあり、処理場毎の余剰処理能力に差が見られる事から、公共(特環含む)下水道を含め今後共同化、集約化し効率的な経営に努める。</t>
    <rPh sb="4" eb="5">
      <t>シ</t>
    </rPh>
    <rPh sb="6" eb="8">
      <t>ノウギョウ</t>
    </rPh>
    <rPh sb="8" eb="10">
      <t>シュウラク</t>
    </rPh>
    <rPh sb="10" eb="12">
      <t>ハイスイ</t>
    </rPh>
    <rPh sb="12" eb="14">
      <t>ジギョウ</t>
    </rPh>
    <rPh sb="15" eb="17">
      <t>チョウソン</t>
    </rPh>
    <rPh sb="17" eb="19">
      <t>ガッペイ</t>
    </rPh>
    <rPh sb="20" eb="22">
      <t>カンケイ</t>
    </rPh>
    <rPh sb="26" eb="28">
      <t>キョウヨウ</t>
    </rPh>
    <rPh sb="28" eb="31">
      <t>カイシゴ</t>
    </rPh>
    <rPh sb="33" eb="34">
      <t>ネン</t>
    </rPh>
    <rPh sb="34" eb="36">
      <t>ケイカ</t>
    </rPh>
    <rPh sb="40" eb="42">
      <t>カショ</t>
    </rPh>
    <rPh sb="45" eb="46">
      <t>ネン</t>
    </rPh>
    <rPh sb="46" eb="48">
      <t>ケイカ</t>
    </rPh>
    <rPh sb="52" eb="54">
      <t>カショ</t>
    </rPh>
    <rPh sb="57" eb="59">
      <t>ケイカ</t>
    </rPh>
    <rPh sb="59" eb="61">
      <t>ネンスウ</t>
    </rPh>
    <rPh sb="62" eb="64">
      <t>ハバヒロ</t>
    </rPh>
    <rPh sb="65" eb="68">
      <t>ショリジョウ</t>
    </rPh>
    <rPh sb="72" eb="73">
      <t>ショ</t>
    </rPh>
    <rPh sb="74" eb="76">
      <t>タスウ</t>
    </rPh>
    <rPh sb="76" eb="78">
      <t>ソンザイ</t>
    </rPh>
    <rPh sb="83" eb="85">
      <t>セイビ</t>
    </rPh>
    <rPh sb="85" eb="87">
      <t>ケイカク</t>
    </rPh>
    <rPh sb="88" eb="90">
      <t>シュウリョウ</t>
    </rPh>
    <rPh sb="95" eb="97">
      <t>コンゴ</t>
    </rPh>
    <rPh sb="98" eb="101">
      <t>ショリジョウ</t>
    </rPh>
    <rPh sb="102" eb="104">
      <t>カンキョ</t>
    </rPh>
    <rPh sb="104" eb="105">
      <t>トモ</t>
    </rPh>
    <rPh sb="106" eb="108">
      <t>シュウゼン</t>
    </rPh>
    <rPh sb="108" eb="109">
      <t>オヨ</t>
    </rPh>
    <rPh sb="110" eb="112">
      <t>コウシン</t>
    </rPh>
    <rPh sb="113" eb="114">
      <t>オコナ</t>
    </rPh>
    <rPh sb="115" eb="117">
      <t>ヒツヨウ</t>
    </rPh>
    <rPh sb="121" eb="123">
      <t>イジ</t>
    </rPh>
    <rPh sb="123" eb="125">
      <t>カンリ</t>
    </rPh>
    <rPh sb="125" eb="127">
      <t>ケイヒ</t>
    </rPh>
    <rPh sb="131" eb="133">
      <t>ゾウカ</t>
    </rPh>
    <rPh sb="137" eb="138">
      <t>コト</t>
    </rPh>
    <rPh sb="139" eb="140">
      <t>カンガ</t>
    </rPh>
    <rPh sb="147" eb="149">
      <t>カソ</t>
    </rPh>
    <rPh sb="149" eb="151">
      <t>チイキ</t>
    </rPh>
    <rPh sb="155" eb="157">
      <t>ジンコウ</t>
    </rPh>
    <rPh sb="157" eb="159">
      <t>ゲンショウ</t>
    </rPh>
    <rPh sb="162" eb="165">
      <t>カニュウシャ</t>
    </rPh>
    <rPh sb="165" eb="166">
      <t>スウ</t>
    </rPh>
    <rPh sb="167" eb="169">
      <t>ゾウカ</t>
    </rPh>
    <rPh sb="170" eb="172">
      <t>ミコ</t>
    </rPh>
    <rPh sb="175" eb="177">
      <t>チイキ</t>
    </rPh>
    <rPh sb="180" eb="182">
      <t>イッポウ</t>
    </rPh>
    <rPh sb="183" eb="186">
      <t>ダイキボ</t>
    </rPh>
    <rPh sb="190" eb="192">
      <t>キンリン</t>
    </rPh>
    <rPh sb="193" eb="195">
      <t>コスウ</t>
    </rPh>
    <rPh sb="196" eb="198">
      <t>ゾウカ</t>
    </rPh>
    <rPh sb="198" eb="200">
      <t>ケイコウ</t>
    </rPh>
    <rPh sb="204" eb="207">
      <t>ショリジョウ</t>
    </rPh>
    <rPh sb="207" eb="208">
      <t>ゴト</t>
    </rPh>
    <rPh sb="209" eb="211">
      <t>ヨジョウ</t>
    </rPh>
    <rPh sb="211" eb="213">
      <t>ショリ</t>
    </rPh>
    <rPh sb="213" eb="215">
      <t>ノウリョク</t>
    </rPh>
    <rPh sb="216" eb="217">
      <t>サ</t>
    </rPh>
    <rPh sb="218" eb="219">
      <t>ミ</t>
    </rPh>
    <rPh sb="222" eb="223">
      <t>コト</t>
    </rPh>
    <rPh sb="226" eb="228">
      <t>コウキョウ</t>
    </rPh>
    <rPh sb="229" eb="231">
      <t>トッカン</t>
    </rPh>
    <rPh sb="231" eb="232">
      <t>フク</t>
    </rPh>
    <rPh sb="234" eb="237">
      <t>ゲスイドウ</t>
    </rPh>
    <rPh sb="238" eb="239">
      <t>フク</t>
    </rPh>
    <rPh sb="240" eb="242">
      <t>コンゴ</t>
    </rPh>
    <rPh sb="242" eb="245">
      <t>キョウドウカ</t>
    </rPh>
    <rPh sb="246" eb="249">
      <t>シュウヤクカ</t>
    </rPh>
    <rPh sb="250" eb="253">
      <t>コウリツテキ</t>
    </rPh>
    <rPh sb="254" eb="256">
      <t>ケイエイ</t>
    </rPh>
    <rPh sb="257" eb="258">
      <t>ツト</t>
    </rPh>
    <phoneticPr fontId="1"/>
  </si>
  <si>
    <t>①収益的収支比率
　企業債元利償還金が前年度より増加しており、収益的収支比率は前年度より上回っている。
④「企業債残高対事業規模比率」は企業債償還金について一般会計からの繰出しによる公費負担としているため、当該値は出ていない。整備が完了しており、企業債現在高は減少している。
⑤「経費回収率」は近年ほぼ横這いで推移しているものの類似団体との比較では上回っている。
⑥「汚水処理原価」は、前年度と比べ、低くなっているが、地方公営企業法適用のための打切決算により、汚水処理費が低く計上されことによる。
⑦「施設利用率」は前年度より下回っているが、前年(H30)年度以前、一部処理区での不明水処理が過大であった事が考えられる
⑧「水洗化率」は微増しているが、区域内人口、水栓便所設置人口共に減少している。類似団体平均値と比較すると下回っている。</t>
    <rPh sb="10" eb="13">
      <t>キギョウサイ</t>
    </rPh>
    <rPh sb="13" eb="15">
      <t>ガンリ</t>
    </rPh>
    <rPh sb="19" eb="22">
      <t>ゼンネンド</t>
    </rPh>
    <rPh sb="31" eb="34">
      <t>シュウエキテキ</t>
    </rPh>
    <rPh sb="34" eb="36">
      <t>シュウシ</t>
    </rPh>
    <rPh sb="36" eb="38">
      <t>ヒリツ</t>
    </rPh>
    <rPh sb="39" eb="42">
      <t>ゼンネンド</t>
    </rPh>
    <rPh sb="44" eb="46">
      <t>ウワマワ</t>
    </rPh>
    <rPh sb="103" eb="105">
      <t>トウガイ</t>
    </rPh>
    <rPh sb="105" eb="106">
      <t>アタイ</t>
    </rPh>
    <rPh sb="107" eb="108">
      <t>デ</t>
    </rPh>
    <rPh sb="147" eb="149">
      <t>キンネン</t>
    </rPh>
    <rPh sb="151" eb="153">
      <t>ヨコバ</t>
    </rPh>
    <rPh sb="155" eb="157">
      <t>スイイ</t>
    </rPh>
    <rPh sb="164" eb="166">
      <t>ルイジ</t>
    </rPh>
    <rPh sb="166" eb="168">
      <t>ダンタイ</t>
    </rPh>
    <rPh sb="170" eb="172">
      <t>ヒカク</t>
    </rPh>
    <rPh sb="174" eb="176">
      <t>ウワマワ</t>
    </rPh>
    <rPh sb="258" eb="261">
      <t>ゼンネンド</t>
    </rPh>
    <rPh sb="263" eb="265">
      <t>シタマワ</t>
    </rPh>
    <rPh sb="318" eb="320">
      <t>ビゾウ</t>
    </rPh>
    <rPh sb="326" eb="329">
      <t>クイキナイ</t>
    </rPh>
    <rPh sb="329" eb="331">
      <t>ジンコウ</t>
    </rPh>
    <rPh sb="340" eb="341">
      <t>トモ</t>
    </rPh>
    <rPh sb="342" eb="344">
      <t>ゲンショウ</t>
    </rPh>
    <rPh sb="357" eb="359">
      <t>ヒカク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</si>
</sst>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8F-454D-98EC-807EE0D433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c:ext xmlns:c16="http://schemas.microsoft.com/office/drawing/2014/chart" uri="{C3380CC4-5D6E-409C-BE32-E72D297353CC}">
              <c16:uniqueId val="{00000001-ED8F-454D-98EC-807EE0D433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52.96</c:v>
                </c:pt>
                <c:pt idx="1">
                  <c:v>55.29</c:v>
                </c:pt>
                <c:pt idx="2">
                  <c:v>58.99</c:v>
                </c:pt>
                <c:pt idx="3">
                  <c:v>56.66</c:v>
                </c:pt>
                <c:pt idx="4">
                  <c:v>52.31</c:v>
                </c:pt>
              </c:numCache>
            </c:numRef>
          </c:val>
          <c:extLst>
            <c:ext xmlns:c16="http://schemas.microsoft.com/office/drawing/2014/chart" uri="{C3380CC4-5D6E-409C-BE32-E72D297353CC}">
              <c16:uniqueId val="{00000000-F72D-4883-B91B-87BFC4E5D6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c:ext xmlns:c16="http://schemas.microsoft.com/office/drawing/2014/chart" uri="{C3380CC4-5D6E-409C-BE32-E72D297353CC}">
              <c16:uniqueId val="{00000001-F72D-4883-B91B-87BFC4E5D6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70.38</c:v>
                </c:pt>
                <c:pt idx="1">
                  <c:v>67.599999999999994</c:v>
                </c:pt>
                <c:pt idx="2">
                  <c:v>74.56</c:v>
                </c:pt>
                <c:pt idx="3">
                  <c:v>75.510000000000005</c:v>
                </c:pt>
                <c:pt idx="4">
                  <c:v>76.5</c:v>
                </c:pt>
              </c:numCache>
            </c:numRef>
          </c:val>
          <c:extLst>
            <c:ext xmlns:c16="http://schemas.microsoft.com/office/drawing/2014/chart" uri="{C3380CC4-5D6E-409C-BE32-E72D297353CC}">
              <c16:uniqueId val="{00000000-848C-420A-8D25-088D273775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c:ext xmlns:c16="http://schemas.microsoft.com/office/drawing/2014/chart" uri="{C3380CC4-5D6E-409C-BE32-E72D297353CC}">
              <c16:uniqueId val="{00000001-848C-420A-8D25-088D273775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79.3</c:v>
                </c:pt>
                <c:pt idx="1">
                  <c:v>79.89</c:v>
                </c:pt>
                <c:pt idx="2">
                  <c:v>79.27</c:v>
                </c:pt>
                <c:pt idx="3">
                  <c:v>77.55</c:v>
                </c:pt>
                <c:pt idx="4">
                  <c:v>81.52</c:v>
                </c:pt>
              </c:numCache>
            </c:numRef>
          </c:val>
          <c:extLst>
            <c:ext xmlns:c16="http://schemas.microsoft.com/office/drawing/2014/chart" uri="{C3380CC4-5D6E-409C-BE32-E72D297353CC}">
              <c16:uniqueId val="{00000000-61B7-4290-B91F-B7ECC74969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B7-4290-B91F-B7ECC74969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D0-48FD-BDD8-43BFF9FB3E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0-48FD-BDD8-43BFF9FB3E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45-47BD-83DB-0E8E0BFA76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45-47BD-83DB-0E8E0BFA76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C-4855-BBBD-72A163A23E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C-4855-BBBD-72A163A23E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ED-4DE9-98EF-83D5574B95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ED-4DE9-98EF-83D5574B95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6F-4531-A3BC-791822F6EA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c:ext xmlns:c16="http://schemas.microsoft.com/office/drawing/2014/chart" uri="{C3380CC4-5D6E-409C-BE32-E72D297353CC}">
              <c16:uniqueId val="{00000001-006F-4531-A3BC-791822F6EA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81.59</c:v>
                </c:pt>
                <c:pt idx="1">
                  <c:v>82.57</c:v>
                </c:pt>
                <c:pt idx="2">
                  <c:v>84.99</c:v>
                </c:pt>
                <c:pt idx="3">
                  <c:v>78.52</c:v>
                </c:pt>
                <c:pt idx="4">
                  <c:v>81.260000000000005</c:v>
                </c:pt>
              </c:numCache>
            </c:numRef>
          </c:val>
          <c:extLst>
            <c:ext xmlns:c16="http://schemas.microsoft.com/office/drawing/2014/chart" uri="{C3380CC4-5D6E-409C-BE32-E72D297353CC}">
              <c16:uniqueId val="{00000000-3609-41DD-8D4A-161DAD19B5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c:ext xmlns:c16="http://schemas.microsoft.com/office/drawing/2014/chart" uri="{C3380CC4-5D6E-409C-BE32-E72D297353CC}">
              <c16:uniqueId val="{00000001-3609-41DD-8D4A-161DAD19B5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181.91</c:v>
                </c:pt>
                <c:pt idx="1">
                  <c:v>176.32</c:v>
                </c:pt>
                <c:pt idx="2">
                  <c:v>222.74</c:v>
                </c:pt>
                <c:pt idx="3">
                  <c:v>249.26</c:v>
                </c:pt>
                <c:pt idx="4">
                  <c:v>205.77</c:v>
                </c:pt>
              </c:numCache>
            </c:numRef>
          </c:val>
          <c:extLst>
            <c:ext xmlns:c16="http://schemas.microsoft.com/office/drawing/2014/chart" uri="{C3380CC4-5D6E-409C-BE32-E72D297353CC}">
              <c16:uniqueId val="{00000000-662E-4020-9031-623E1C890E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c:ext xmlns:c16="http://schemas.microsoft.com/office/drawing/2014/chart" uri="{C3380CC4-5D6E-409C-BE32-E72D297353CC}">
              <c16:uniqueId val="{00000001-662E-4020-9031-623E1C890E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つがる市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31998</v>
      </c>
      <c r="AM8" s="69"/>
      <c r="AN8" s="69"/>
      <c r="AO8" s="69"/>
      <c r="AP8" s="69"/>
      <c r="AQ8" s="69"/>
      <c r="AR8" s="69"/>
      <c r="AS8" s="69"/>
      <c r="AT8" s="68">
        <f>データ!T6</f>
        <v>253.55</v>
      </c>
      <c r="AU8" s="68"/>
      <c r="AV8" s="68"/>
      <c r="AW8" s="68"/>
      <c r="AX8" s="68"/>
      <c r="AY8" s="68"/>
      <c r="AZ8" s="68"/>
      <c r="BA8" s="68"/>
      <c r="BB8" s="68">
        <f>データ!U6</f>
        <v>126.2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39.46</v>
      </c>
      <c r="Q10" s="68"/>
      <c r="R10" s="68"/>
      <c r="S10" s="68"/>
      <c r="T10" s="68"/>
      <c r="U10" s="68"/>
      <c r="V10" s="68"/>
      <c r="W10" s="68">
        <f>データ!Q6</f>
        <v>82.19</v>
      </c>
      <c r="X10" s="68"/>
      <c r="Y10" s="68"/>
      <c r="Z10" s="68"/>
      <c r="AA10" s="68"/>
      <c r="AB10" s="68"/>
      <c r="AC10" s="68"/>
      <c r="AD10" s="69">
        <f>データ!R6</f>
        <v>3410</v>
      </c>
      <c r="AE10" s="69"/>
      <c r="AF10" s="69"/>
      <c r="AG10" s="69"/>
      <c r="AH10" s="69"/>
      <c r="AI10" s="69"/>
      <c r="AJ10" s="69"/>
      <c r="AK10" s="2"/>
      <c r="AL10" s="69">
        <f>データ!V6</f>
        <v>12519</v>
      </c>
      <c r="AM10" s="69"/>
      <c r="AN10" s="69"/>
      <c r="AO10" s="69"/>
      <c r="AP10" s="69"/>
      <c r="AQ10" s="69"/>
      <c r="AR10" s="69"/>
      <c r="AS10" s="69"/>
      <c r="AT10" s="68">
        <f>データ!W6</f>
        <v>10.62</v>
      </c>
      <c r="AU10" s="68"/>
      <c r="AV10" s="68"/>
      <c r="AW10" s="68"/>
      <c r="AX10" s="68"/>
      <c r="AY10" s="68"/>
      <c r="AZ10" s="68"/>
      <c r="BA10" s="68"/>
      <c r="BB10" s="68">
        <f>データ!X6</f>
        <v>1178.81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H96CEgxdMloJmDpyRlsplapaqV5QCpN6LH+Zr0G3I6Chp2B1lHS2vDeHSJcx9BhQbukJJqcnK0T5P8wOrql8nA==" saltValue="2aa8SZj7GmQIzRHtPCuh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22098</v>
      </c>
      <c r="D6" s="33">
        <f t="shared" si="3"/>
        <v>47</v>
      </c>
      <c r="E6" s="33">
        <f t="shared" si="3"/>
        <v>17</v>
      </c>
      <c r="F6" s="33">
        <f t="shared" si="3"/>
        <v>5</v>
      </c>
      <c r="G6" s="33">
        <f t="shared" si="3"/>
        <v>0</v>
      </c>
      <c r="H6" s="33" t="str">
        <f t="shared" si="3"/>
        <v>青森県　つがる市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39.46</v>
      </c>
      <c r="Q6" s="34">
        <f t="shared" si="3"/>
        <v>82.19</v>
      </c>
      <c r="R6" s="34">
        <f t="shared" si="3"/>
        <v>3410</v>
      </c>
      <c r="S6" s="34">
        <f t="shared" si="3"/>
        <v>31998</v>
      </c>
      <c r="T6" s="34">
        <f t="shared" si="3"/>
        <v>253.55</v>
      </c>
      <c r="U6" s="34">
        <f t="shared" si="3"/>
        <v>126.2</v>
      </c>
      <c r="V6" s="34">
        <f t="shared" si="3"/>
        <v>12519</v>
      </c>
      <c r="W6" s="34">
        <f t="shared" si="3"/>
        <v>10.62</v>
      </c>
      <c r="X6" s="34">
        <f t="shared" si="3"/>
        <v>1178.81</v>
      </c>
      <c r="Y6" s="35">
        <f>IF(Y7="",NA(),Y7)</f>
        <v>79.3</v>
      </c>
      <c r="Z6" s="35">
        <f t="shared" ref="Z6:AH6" si="4">IF(Z7="",NA(),Z7)</f>
        <v>79.89</v>
      </c>
      <c r="AA6" s="35">
        <f t="shared" si="4"/>
        <v>79.27</v>
      </c>
      <c r="AB6" s="35">
        <f t="shared" si="4"/>
        <v>77.55</v>
      </c>
      <c r="AC6" s="35">
        <f t="shared" si="4"/>
        <v>81.52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81.59</v>
      </c>
      <c r="BR6" s="35">
        <f t="shared" ref="BR6:BZ6" si="8">IF(BR7="",NA(),BR7)</f>
        <v>82.57</v>
      </c>
      <c r="BS6" s="35">
        <f t="shared" si="8"/>
        <v>84.99</v>
      </c>
      <c r="BT6" s="35">
        <f t="shared" si="8"/>
        <v>78.52</v>
      </c>
      <c r="BU6" s="35">
        <f t="shared" si="8"/>
        <v>81.260000000000005</v>
      </c>
      <c r="BV6" s="35">
        <f t="shared" si="8"/>
        <v>52.19</v>
      </c>
      <c r="BW6" s="35">
        <f t="shared" si="8"/>
        <v>59.83</v>
      </c>
      <c r="BX6" s="35">
        <f t="shared" si="8"/>
        <v>65.33</v>
      </c>
      <c r="BY6" s="35">
        <f t="shared" si="8"/>
        <v>65.39</v>
      </c>
      <c r="BZ6" s="35">
        <f t="shared" si="8"/>
        <v>65.37</v>
      </c>
      <c r="CA6" s="34" t="str">
        <f>IF(CA7="","",IF(CA7="-","【-】","【"&amp;SUBSTITUTE(TEXT(CA7,"#,##0.00"),"-","△")&amp;"】"))</f>
        <v>【59.59】</v>
      </c>
      <c r="CB6" s="35">
        <f>IF(CB7="",NA(),CB7)</f>
        <v>181.91</v>
      </c>
      <c r="CC6" s="35">
        <f t="shared" ref="CC6:CK6" si="9">IF(CC7="",NA(),CC7)</f>
        <v>176.32</v>
      </c>
      <c r="CD6" s="35">
        <f t="shared" si="9"/>
        <v>222.74</v>
      </c>
      <c r="CE6" s="35">
        <f t="shared" si="9"/>
        <v>249.26</v>
      </c>
      <c r="CF6" s="35">
        <f t="shared" si="9"/>
        <v>205.77</v>
      </c>
      <c r="CG6" s="35">
        <f t="shared" si="9"/>
        <v>296.14</v>
      </c>
      <c r="CH6" s="35">
        <f t="shared" si="9"/>
        <v>246.66</v>
      </c>
      <c r="CI6" s="35">
        <f t="shared" si="9"/>
        <v>227.43</v>
      </c>
      <c r="CJ6" s="35">
        <f t="shared" si="9"/>
        <v>230.88</v>
      </c>
      <c r="CK6" s="35">
        <f t="shared" si="9"/>
        <v>228.99</v>
      </c>
      <c r="CL6" s="34" t="str">
        <f>IF(CL7="","",IF(CL7="-","【-】","【"&amp;SUBSTITUTE(TEXT(CL7,"#,##0.00"),"-","△")&amp;"】"))</f>
        <v>【257.86】</v>
      </c>
      <c r="CM6" s="35">
        <f>IF(CM7="",NA(),CM7)</f>
        <v>52.96</v>
      </c>
      <c r="CN6" s="35">
        <f t="shared" ref="CN6:CV6" si="10">IF(CN7="",NA(),CN7)</f>
        <v>55.29</v>
      </c>
      <c r="CO6" s="35">
        <f t="shared" si="10"/>
        <v>58.99</v>
      </c>
      <c r="CP6" s="35">
        <f t="shared" si="10"/>
        <v>56.66</v>
      </c>
      <c r="CQ6" s="35">
        <f t="shared" si="10"/>
        <v>52.31</v>
      </c>
      <c r="CR6" s="35">
        <f t="shared" si="10"/>
        <v>52.31</v>
      </c>
      <c r="CS6" s="35">
        <f t="shared" si="10"/>
        <v>56</v>
      </c>
      <c r="CT6" s="35">
        <f t="shared" si="10"/>
        <v>56.01</v>
      </c>
      <c r="CU6" s="35">
        <f t="shared" si="10"/>
        <v>56.72</v>
      </c>
      <c r="CV6" s="35">
        <f t="shared" si="10"/>
        <v>54.06</v>
      </c>
      <c r="CW6" s="34" t="str">
        <f>IF(CW7="","",IF(CW7="-","【-】","【"&amp;SUBSTITUTE(TEXT(CW7,"#,##0.00"),"-","△")&amp;"】"))</f>
        <v>【51.30】</v>
      </c>
      <c r="CX6" s="35">
        <f>IF(CX7="",NA(),CX7)</f>
        <v>70.38</v>
      </c>
      <c r="CY6" s="35">
        <f t="shared" ref="CY6:DG6" si="11">IF(CY7="",NA(),CY7)</f>
        <v>67.599999999999994</v>
      </c>
      <c r="CZ6" s="35">
        <f t="shared" si="11"/>
        <v>74.56</v>
      </c>
      <c r="DA6" s="35">
        <f t="shared" si="11"/>
        <v>75.510000000000005</v>
      </c>
      <c r="DB6" s="35">
        <f t="shared" si="11"/>
        <v>76.5</v>
      </c>
      <c r="DC6" s="35">
        <f t="shared" si="11"/>
        <v>84.32</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22098</v>
      </c>
      <c r="D7" s="37">
        <v>47</v>
      </c>
      <c r="E7" s="37">
        <v>17</v>
      </c>
      <c r="F7" s="37">
        <v>5</v>
      </c>
      <c r="G7" s="37">
        <v>0</v>
      </c>
      <c r="H7" s="37" t="s">
        <v>98</v>
      </c>
      <c r="I7" s="37" t="s">
        <v>99</v>
      </c>
      <c r="J7" s="37" t="s">
        <v>100</v>
      </c>
      <c r="K7" s="37" t="s">
        <v>101</v>
      </c>
      <c r="L7" s="37" t="s">
        <v>102</v>
      </c>
      <c r="M7" s="37" t="s">
        <v>103</v>
      </c>
      <c r="N7" s="38" t="s">
        <v>104</v>
      </c>
      <c r="O7" s="38" t="s">
        <v>105</v>
      </c>
      <c r="P7" s="38">
        <v>39.46</v>
      </c>
      <c r="Q7" s="38">
        <v>82.19</v>
      </c>
      <c r="R7" s="38">
        <v>3410</v>
      </c>
      <c r="S7" s="38">
        <v>31998</v>
      </c>
      <c r="T7" s="38">
        <v>253.55</v>
      </c>
      <c r="U7" s="38">
        <v>126.2</v>
      </c>
      <c r="V7" s="38">
        <v>12519</v>
      </c>
      <c r="W7" s="38">
        <v>10.62</v>
      </c>
      <c r="X7" s="38">
        <v>1178.81</v>
      </c>
      <c r="Y7" s="38">
        <v>79.3</v>
      </c>
      <c r="Z7" s="38">
        <v>79.89</v>
      </c>
      <c r="AA7" s="38">
        <v>79.27</v>
      </c>
      <c r="AB7" s="38">
        <v>77.55</v>
      </c>
      <c r="AC7" s="38">
        <v>81.52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685.34</v>
      </c>
      <c r="BM7" s="38">
        <v>684.74</v>
      </c>
      <c r="BN7" s="38">
        <v>654.91999999999996</v>
      </c>
      <c r="BO7" s="38">
        <v>654.71</v>
      </c>
      <c r="BP7" s="38">
        <v>765.47</v>
      </c>
      <c r="BQ7" s="38">
        <v>81.59</v>
      </c>
      <c r="BR7" s="38">
        <v>82.57</v>
      </c>
      <c r="BS7" s="38">
        <v>84.99</v>
      </c>
      <c r="BT7" s="38">
        <v>78.52</v>
      </c>
      <c r="BU7" s="38">
        <v>81.260000000000005</v>
      </c>
      <c r="BV7" s="38">
        <v>52.19</v>
      </c>
      <c r="BW7" s="38">
        <v>59.83</v>
      </c>
      <c r="BX7" s="38">
        <v>65.33</v>
      </c>
      <c r="BY7" s="38">
        <v>65.39</v>
      </c>
      <c r="BZ7" s="38">
        <v>65.37</v>
      </c>
      <c r="CA7" s="38">
        <v>59.59</v>
      </c>
      <c r="CB7" s="38">
        <v>181.91</v>
      </c>
      <c r="CC7" s="38">
        <v>176.32</v>
      </c>
      <c r="CD7" s="38">
        <v>222.74</v>
      </c>
      <c r="CE7" s="38">
        <v>249.26</v>
      </c>
      <c r="CF7" s="38">
        <v>205.77</v>
      </c>
      <c r="CG7" s="38">
        <v>296.14</v>
      </c>
      <c r="CH7" s="38">
        <v>246.66</v>
      </c>
      <c r="CI7" s="38">
        <v>227.43</v>
      </c>
      <c r="CJ7" s="38">
        <v>230.88</v>
      </c>
      <c r="CK7" s="38">
        <v>228.99</v>
      </c>
      <c r="CL7" s="38">
        <v>257.86</v>
      </c>
      <c r="CM7" s="38">
        <v>52.96</v>
      </c>
      <c r="CN7" s="38">
        <v>55.29</v>
      </c>
      <c r="CO7" s="38">
        <v>58.99</v>
      </c>
      <c r="CP7" s="38">
        <v>56.66</v>
      </c>
      <c r="CQ7" s="38">
        <v>52.31</v>
      </c>
      <c r="CR7" s="38">
        <v>52.31</v>
      </c>
      <c r="CS7" s="38">
        <v>56</v>
      </c>
      <c r="CT7" s="38">
        <v>56.01</v>
      </c>
      <c r="CU7" s="38">
        <v>56.72</v>
      </c>
      <c r="CV7" s="38">
        <v>54.06</v>
      </c>
      <c r="CW7" s="38">
        <v>51.3</v>
      </c>
      <c r="CX7" s="38">
        <v>70.38</v>
      </c>
      <c r="CY7" s="38">
        <v>67.599999999999994</v>
      </c>
      <c r="CZ7" s="38">
        <v>74.56</v>
      </c>
      <c r="DA7" s="38">
        <v>75.510000000000005</v>
      </c>
      <c r="DB7" s="38">
        <v>76.5</v>
      </c>
      <c r="DC7" s="38">
        <v>84.32</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cp:lastPrinted>2021-01-25T02:37:57Z</cp:lastPrinted>
  <dcterms:created xsi:type="dcterms:W3CDTF">2020-12-04T02:59:18Z</dcterms:created>
  <dcterms:modified xsi:type="dcterms:W3CDTF">2021-02-25T08:07:24Z</dcterms:modified>
  <cp:category/>
</cp:coreProperties>
</file>