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585" yWindow="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<sst xmlns="http://schemas.openxmlformats.org/spreadsheetml/2006/main" count="221" uniqueCount="111">
  <si>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</si>
  <si>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</si>
  <si>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</si>
  <si>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</si>
  <si>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</si>
  <si>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</si>
  <si>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</si>
  <si>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</si>
  <si>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</si>
  <si>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</si>
  <si>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</si>
  <si>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</si>
  <si>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</si>
  <si>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</si>
  <si>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</si>
  <si>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</si>
  <si>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</si>
  <si>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</si>
  <si>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</si>
  <si>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</si>
  <si>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</si>
  <si>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</si>
  <si>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</si>
  <si>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</si>
  <si>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</si>
  <si>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</si>
  <si>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</si>
  <si>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</si>
  <si>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</si>
  <si>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</si>
  <si>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</si>
  <si>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</si>
  <si>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</si>
  <si>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</si>
  <si>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</si>
  <si>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</si>
  <si>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</si>
  <si>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</si>
  <si>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</si>
  <si>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</si>
  <si>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</si>
  <si>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</si>
  <si>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</si>
  <si>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</si>
  <si>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</si>
  <si>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</si>
  <si>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</si>
  <si>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</si>
  <si>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</si>
  <si>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</si>
  <si>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</si>
  <si>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</si>
  <si>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</si>
  <si>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</si>
  <si>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</si>
  <si>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</si>
  <si>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</si>
  <si>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</si>
  <si>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</si>
  <si>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</si>
  <si>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</si>
  <si>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</si>
  <si>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</si>
  <si>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</si>
  <si>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</si>
  <si>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</si>
  <si>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</si>
  <si>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</si>
  <si>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</si>
  <si>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</si>
  <si>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</si>
  <si>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</si>
  <si>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</si>
  <si>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</si>
  <si>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</si>
  <si>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</si>
  <si>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</si>
  <si>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</si>
  <si>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</si>
  <si>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</si>
  <si>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</si>
  <si>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</si>
  <si>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</si>
  <si>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</si>
  <si>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</si>
  <si>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</si>
  <si>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</si>
  <si>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</si>
  <si>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</si>
  <si>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</si>
  <si>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</si>
  <si>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</si>
  <si>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</si>
  <si>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</si>
  <si>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</si>
  <si>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</si>
  <si>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つがる市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</si>
  <si>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</si>
  <si>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</si>
  <si>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</si>
  <si>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</si>
  <si>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</si>
  <si>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</si>
  <si>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</si>
  <si>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</si>
  <si>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</si>
  <si>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</si>
  <si>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</si>
  <si>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各指標の数値を改善するため、維持管理費等の歳出削減に努めるほか、接続率の増加を図り、使用料金の適切な改定を行い、有収水量と使用料収入を増加させる必要がある。
　</t>
    <rPh sb="1" eb="2">
      <t>カク</t>
    </rPh>
    <rPh sb="2" eb="4">
      <t>シヒョウ</t>
    </rPh>
    <rPh sb="5" eb="7">
      <t>スウチ</t>
    </rPh>
    <rPh sb="8" eb="10">
      <t>カイゼン</t>
    </rPh>
    <phoneticPr fontId="4"/>
  </si>
  <si>
    <t>　供用開始が平成１５年度であるため、平成２６年度時点では管渠の更新は行っていないが、処理場の機械設備に関しては修繕費が増加していることから、老朽化の状況を把握し、計画的に管渠の更新や修繕を実施する必要がある。</t>
    <rPh sb="1" eb="3">
      <t>キョウヨウ</t>
    </rPh>
    <rPh sb="3" eb="5">
      <t>カイシ</t>
    </rPh>
    <rPh sb="6" eb="8">
      <t>ヘイセイ</t>
    </rPh>
    <rPh sb="10" eb="11">
      <t>ネン</t>
    </rPh>
    <rPh sb="11" eb="12">
      <t>ド</t>
    </rPh>
    <rPh sb="18" eb="20">
      <t>ヘイセイ</t>
    </rPh>
    <rPh sb="22" eb="24">
      <t>ネンド</t>
    </rPh>
    <rPh sb="24" eb="26">
      <t>ジテン</t>
    </rPh>
    <rPh sb="28" eb="30">
      <t>カンキョ</t>
    </rPh>
    <rPh sb="31" eb="33">
      <t>コウシン</t>
    </rPh>
    <rPh sb="34" eb="35">
      <t>オコナ</t>
    </rPh>
    <rPh sb="42" eb="45">
      <t>ショリジョウ</t>
    </rPh>
    <rPh sb="46" eb="48">
      <t>キカイ</t>
    </rPh>
    <rPh sb="48" eb="50">
      <t>セツビ</t>
    </rPh>
    <rPh sb="51" eb="52">
      <t>カン</t>
    </rPh>
    <rPh sb="55" eb="58">
      <t>シュウゼンヒ</t>
    </rPh>
    <rPh sb="59" eb="61">
      <t>ゾウカ</t>
    </rPh>
    <rPh sb="70" eb="73">
      <t>ロウキュウカ</t>
    </rPh>
    <rPh sb="74" eb="76">
      <t>ジョウキョウ</t>
    </rPh>
    <rPh sb="77" eb="79">
      <t>ハアク</t>
    </rPh>
    <rPh sb="81" eb="84">
      <t>ケイカクテキ</t>
    </rPh>
    <rPh sb="85" eb="87">
      <t>カンキョ</t>
    </rPh>
    <rPh sb="88" eb="90">
      <t>コウシン</t>
    </rPh>
    <rPh sb="91" eb="93">
      <t>シュウゼン</t>
    </rPh>
    <rPh sb="94" eb="96">
      <t>ジッシ</t>
    </rPh>
    <rPh sb="98" eb="100">
      <t>ヒツヨウ</t>
    </rPh>
    <phoneticPr fontId="4"/>
  </si>
  <si>
    <t>　収益的収支比率は、施設の老朽化が進み修繕費が増加していることなどから100％に達しておらず、単年度収支が赤字となっている。
　企業債残高対事業規模比率は、建設事業が完了し、建設事業の起債がないため減少傾向にあるが、類似団体平均を上回っている。
　経費回収率は使用料収入の伸びよりも汚水処理費の伸びが大きく減少傾向にあり類似団体平均を下回っている。
　汚水処理原価は処理場などの汚水処理費が増加傾向にあり、年間有収水量の伸びが鈍化しており類似団体平均を上回っている。
　施設利用率は年間有収水量の伸びが鈍化しているため、平均処理水量もあまり増加しておらず類似団体平均を下回っている。
　水洗化率は、現在処理区域内人口の減少に比例して、現在水洗便所設置済人口も減少しているため横ばいの状況であり類似団体平均を下回っている。
　</t>
    <rPh sb="1" eb="4">
      <t>シュウエキテキ</t>
    </rPh>
    <rPh sb="4" eb="6">
      <t>シュウシ</t>
    </rPh>
    <rPh sb="6" eb="8">
      <t>ヒリツ</t>
    </rPh>
    <rPh sb="23" eb="25">
      <t>ゾウカ</t>
    </rPh>
    <rPh sb="40" eb="41">
      <t>タッ</t>
    </rPh>
    <rPh sb="47" eb="50">
      <t>タンネンド</t>
    </rPh>
    <rPh sb="50" eb="52">
      <t>シュウシ</t>
    </rPh>
    <rPh sb="53" eb="55">
      <t>アカジ</t>
    </rPh>
    <rPh sb="64" eb="66">
      <t>キギョウ</t>
    </rPh>
    <rPh sb="66" eb="67">
      <t>サイ</t>
    </rPh>
    <rPh sb="67" eb="69">
      <t>ザンダカ</t>
    </rPh>
    <rPh sb="69" eb="70">
      <t>タイ</t>
    </rPh>
    <rPh sb="70" eb="72">
      <t>ジギョウ</t>
    </rPh>
    <rPh sb="72" eb="74">
      <t>キボ</t>
    </rPh>
    <rPh sb="74" eb="76">
      <t>ヒリツ</t>
    </rPh>
    <rPh sb="78" eb="80">
      <t>ケンセツ</t>
    </rPh>
    <rPh sb="83" eb="85">
      <t>カンリョウ</t>
    </rPh>
    <rPh sb="87" eb="89">
      <t>ケンセツ</t>
    </rPh>
    <rPh sb="89" eb="91">
      <t>ジギョウ</t>
    </rPh>
    <rPh sb="92" eb="94">
      <t>キサイ</t>
    </rPh>
    <rPh sb="99" eb="101">
      <t>ゲンショウ</t>
    </rPh>
    <rPh sb="101" eb="103">
      <t>ケイコウ</t>
    </rPh>
    <rPh sb="108" eb="110">
      <t>ルイジ</t>
    </rPh>
    <rPh sb="110" eb="112">
      <t>ダンタイ</t>
    </rPh>
    <rPh sb="112" eb="114">
      <t>ヘイキン</t>
    </rPh>
    <rPh sb="115" eb="117">
      <t>ウワマワ</t>
    </rPh>
    <rPh sb="130" eb="133">
      <t>シヨウリョウ</t>
    </rPh>
    <rPh sb="133" eb="135">
      <t>シュウニュウ</t>
    </rPh>
    <rPh sb="136" eb="137">
      <t>ノ</t>
    </rPh>
    <rPh sb="147" eb="148">
      <t>ノ</t>
    </rPh>
    <rPh sb="150" eb="151">
      <t>オオ</t>
    </rPh>
    <rPh sb="153" eb="155">
      <t>ゲンショウ</t>
    </rPh>
    <rPh sb="309" eb="311">
      <t>ゲンショウ</t>
    </rPh>
    <rPh sb="312" eb="314">
      <t>ヒレイ</t>
    </rPh>
    <rPh sb="329" eb="331">
      <t>ゲンショウ</t>
    </rPh>
    <rPh sb="337" eb="338">
      <t>ヨコ</t>
    </rPh>
    <rPh sb="341" eb="34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</si>
</sst>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8014336"/>
        <c:axId val="5801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58014336"/>
        <c:axId val="58016512"/>
      </c:lineChart>
      <c:dateAx>
        <c:axId val="58014336"/>
        <c:scaling>
          <c:orientation val="minMax"/>
        </c:scaling>
        <c:delete val="1"/>
        <c:axPos val="b"/>
        <c:numFmt formatCode="ge" sourceLinked="1"/>
        <c:majorTickMark val="none"/>
        <c:minorTickMark val="none"/>
        <c:tickLblPos val="none"/>
        <c:crossAx val="58016512"/>
        <c:crosses val="autoZero"/>
        <c:auto val="1"/>
        <c:lblOffset val="100"/>
        <c:baseTimeUnit val="years"/>
      </c:dateAx>
      <c:valAx>
        <c:axId val="580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23.38</c:v>
                </c:pt>
                <c:pt idx="1">
                  <c:v>22.69</c:v>
                </c:pt>
                <c:pt idx="2">
                  <c:v>23.38</c:v>
                </c:pt>
                <c:pt idx="3">
                  <c:v>23.31</c:v>
                </c:pt>
                <c:pt idx="4">
                  <c:v>26.54</c:v>
                </c:pt>
              </c:numCache>
            </c:numRef>
          </c:val>
        </c:ser>
        <c:dLbls>
          <c:showLegendKey val="0"/>
          <c:showVal val="0"/>
          <c:showCatName val="0"/>
          <c:showSerName val="0"/>
          <c:showPercent val="0"/>
          <c:showBubbleSize val="0"/>
        </c:dLbls>
        <c:gapWidth val="150"/>
        <c:axId val="90721280"/>
        <c:axId val="9073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90721280"/>
        <c:axId val="90735744"/>
      </c:lineChart>
      <c:dateAx>
        <c:axId val="90721280"/>
        <c:scaling>
          <c:orientation val="minMax"/>
        </c:scaling>
        <c:delete val="1"/>
        <c:axPos val="b"/>
        <c:numFmt formatCode="ge" sourceLinked="1"/>
        <c:majorTickMark val="none"/>
        <c:minorTickMark val="none"/>
        <c:tickLblPos val="none"/>
        <c:crossAx val="90735744"/>
        <c:crosses val="autoZero"/>
        <c:auto val="1"/>
        <c:lblOffset val="100"/>
        <c:baseTimeUnit val="years"/>
      </c:dateAx>
      <c:valAx>
        <c:axId val="9073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2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39.39</c:v>
                </c:pt>
                <c:pt idx="1">
                  <c:v>41.49</c:v>
                </c:pt>
                <c:pt idx="2">
                  <c:v>44.12</c:v>
                </c:pt>
                <c:pt idx="3">
                  <c:v>43.52</c:v>
                </c:pt>
                <c:pt idx="4">
                  <c:v>42.26</c:v>
                </c:pt>
              </c:numCache>
            </c:numRef>
          </c:val>
        </c:ser>
        <c:dLbls>
          <c:showLegendKey val="0"/>
          <c:showVal val="0"/>
          <c:showCatName val="0"/>
          <c:showSerName val="0"/>
          <c:showPercent val="0"/>
          <c:showBubbleSize val="0"/>
        </c:dLbls>
        <c:gapWidth val="150"/>
        <c:axId val="90749568"/>
        <c:axId val="9075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90749568"/>
        <c:axId val="90755840"/>
      </c:lineChart>
      <c:dateAx>
        <c:axId val="90749568"/>
        <c:scaling>
          <c:orientation val="minMax"/>
        </c:scaling>
        <c:delete val="1"/>
        <c:axPos val="b"/>
        <c:numFmt formatCode="ge" sourceLinked="1"/>
        <c:majorTickMark val="none"/>
        <c:minorTickMark val="none"/>
        <c:tickLblPos val="none"/>
        <c:crossAx val="90755840"/>
        <c:crosses val="autoZero"/>
        <c:auto val="1"/>
        <c:lblOffset val="100"/>
        <c:baseTimeUnit val="years"/>
      </c:dateAx>
      <c:valAx>
        <c:axId val="9075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46.1</c:v>
                </c:pt>
                <c:pt idx="1">
                  <c:v>52.97</c:v>
                </c:pt>
                <c:pt idx="2">
                  <c:v>54.23</c:v>
                </c:pt>
                <c:pt idx="3">
                  <c:v>55.39</c:v>
                </c:pt>
                <c:pt idx="4">
                  <c:v>52.01</c:v>
                </c:pt>
              </c:numCache>
            </c:numRef>
          </c:val>
        </c:ser>
        <c:dLbls>
          <c:showLegendKey val="0"/>
          <c:showVal val="0"/>
          <c:showCatName val="0"/>
          <c:showSerName val="0"/>
          <c:showPercent val="0"/>
          <c:showBubbleSize val="0"/>
        </c:dLbls>
        <c:gapWidth val="150"/>
        <c:axId val="58042624"/>
        <c:axId val="5805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042624"/>
        <c:axId val="58057088"/>
      </c:lineChart>
      <c:dateAx>
        <c:axId val="58042624"/>
        <c:scaling>
          <c:orientation val="minMax"/>
        </c:scaling>
        <c:delete val="1"/>
        <c:axPos val="b"/>
        <c:numFmt formatCode="ge" sourceLinked="1"/>
        <c:majorTickMark val="none"/>
        <c:minorTickMark val="none"/>
        <c:tickLblPos val="none"/>
        <c:crossAx val="58057088"/>
        <c:crosses val="autoZero"/>
        <c:auto val="1"/>
        <c:lblOffset val="100"/>
        <c:baseTimeUnit val="years"/>
      </c:dateAx>
      <c:valAx>
        <c:axId val="580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380160"/>
        <c:axId val="9038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380160"/>
        <c:axId val="90386432"/>
      </c:lineChart>
      <c:dateAx>
        <c:axId val="90380160"/>
        <c:scaling>
          <c:orientation val="minMax"/>
        </c:scaling>
        <c:delete val="1"/>
        <c:axPos val="b"/>
        <c:numFmt formatCode="ge" sourceLinked="1"/>
        <c:majorTickMark val="none"/>
        <c:minorTickMark val="none"/>
        <c:tickLblPos val="none"/>
        <c:crossAx val="90386432"/>
        <c:crosses val="autoZero"/>
        <c:auto val="1"/>
        <c:lblOffset val="100"/>
        <c:baseTimeUnit val="years"/>
      </c:dateAx>
      <c:valAx>
        <c:axId val="903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424832"/>
        <c:axId val="904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424832"/>
        <c:axId val="90426752"/>
      </c:lineChart>
      <c:dateAx>
        <c:axId val="90424832"/>
        <c:scaling>
          <c:orientation val="minMax"/>
        </c:scaling>
        <c:delete val="1"/>
        <c:axPos val="b"/>
        <c:numFmt formatCode="ge" sourceLinked="1"/>
        <c:majorTickMark val="none"/>
        <c:minorTickMark val="none"/>
        <c:tickLblPos val="none"/>
        <c:crossAx val="90426752"/>
        <c:crosses val="autoZero"/>
        <c:auto val="1"/>
        <c:lblOffset val="100"/>
        <c:baseTimeUnit val="years"/>
      </c:dateAx>
      <c:valAx>
        <c:axId val="904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457216"/>
        <c:axId val="904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457216"/>
        <c:axId val="90459136"/>
      </c:lineChart>
      <c:dateAx>
        <c:axId val="90457216"/>
        <c:scaling>
          <c:orientation val="minMax"/>
        </c:scaling>
        <c:delete val="1"/>
        <c:axPos val="b"/>
        <c:numFmt formatCode="ge" sourceLinked="1"/>
        <c:majorTickMark val="none"/>
        <c:minorTickMark val="none"/>
        <c:tickLblPos val="none"/>
        <c:crossAx val="90459136"/>
        <c:crosses val="autoZero"/>
        <c:auto val="1"/>
        <c:lblOffset val="100"/>
        <c:baseTimeUnit val="years"/>
      </c:dateAx>
      <c:valAx>
        <c:axId val="9045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481408"/>
        <c:axId val="904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481408"/>
        <c:axId val="90483328"/>
      </c:lineChart>
      <c:dateAx>
        <c:axId val="90481408"/>
        <c:scaling>
          <c:orientation val="minMax"/>
        </c:scaling>
        <c:delete val="1"/>
        <c:axPos val="b"/>
        <c:numFmt formatCode="ge" sourceLinked="1"/>
        <c:majorTickMark val="none"/>
        <c:minorTickMark val="none"/>
        <c:tickLblPos val="none"/>
        <c:crossAx val="90483328"/>
        <c:crosses val="autoZero"/>
        <c:auto val="1"/>
        <c:lblOffset val="100"/>
        <c:baseTimeUnit val="years"/>
      </c:dateAx>
      <c:valAx>
        <c:axId val="904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2044.42</c:v>
                </c:pt>
                <c:pt idx="1">
                  <c:v>2087.81</c:v>
                </c:pt>
                <c:pt idx="2">
                  <c:v>2072.67</c:v>
                </c:pt>
                <c:pt idx="3">
                  <c:v>1898.54</c:v>
                </c:pt>
                <c:pt idx="4">
                  <c:v>1760.6</c:v>
                </c:pt>
              </c:numCache>
            </c:numRef>
          </c:val>
        </c:ser>
        <c:dLbls>
          <c:showLegendKey val="0"/>
          <c:showVal val="0"/>
          <c:showCatName val="0"/>
          <c:showSerName val="0"/>
          <c:showPercent val="0"/>
          <c:showBubbleSize val="0"/>
        </c:dLbls>
        <c:gapWidth val="150"/>
        <c:axId val="90505600"/>
        <c:axId val="905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90505600"/>
        <c:axId val="90507520"/>
      </c:lineChart>
      <c:dateAx>
        <c:axId val="90505600"/>
        <c:scaling>
          <c:orientation val="minMax"/>
        </c:scaling>
        <c:delete val="1"/>
        <c:axPos val="b"/>
        <c:numFmt formatCode="ge" sourceLinked="1"/>
        <c:majorTickMark val="none"/>
        <c:minorTickMark val="none"/>
        <c:tickLblPos val="none"/>
        <c:crossAx val="90507520"/>
        <c:crosses val="autoZero"/>
        <c:auto val="1"/>
        <c:lblOffset val="100"/>
        <c:baseTimeUnit val="years"/>
      </c:dateAx>
      <c:valAx>
        <c:axId val="905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48.24</c:v>
                </c:pt>
                <c:pt idx="1">
                  <c:v>41.87</c:v>
                </c:pt>
                <c:pt idx="2">
                  <c:v>38.74</c:v>
                </c:pt>
                <c:pt idx="3">
                  <c:v>38.729999999999997</c:v>
                </c:pt>
                <c:pt idx="4">
                  <c:v>36.17</c:v>
                </c:pt>
              </c:numCache>
            </c:numRef>
          </c:val>
        </c:ser>
        <c:dLbls>
          <c:showLegendKey val="0"/>
          <c:showVal val="0"/>
          <c:showCatName val="0"/>
          <c:showSerName val="0"/>
          <c:showPercent val="0"/>
          <c:showBubbleSize val="0"/>
        </c:dLbls>
        <c:gapWidth val="150"/>
        <c:axId val="90554368"/>
        <c:axId val="905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90554368"/>
        <c:axId val="90556288"/>
      </c:lineChart>
      <c:dateAx>
        <c:axId val="90554368"/>
        <c:scaling>
          <c:orientation val="minMax"/>
        </c:scaling>
        <c:delete val="1"/>
        <c:axPos val="b"/>
        <c:numFmt formatCode="ge" sourceLinked="1"/>
        <c:majorTickMark val="none"/>
        <c:minorTickMark val="none"/>
        <c:tickLblPos val="none"/>
        <c:crossAx val="90556288"/>
        <c:crosses val="autoZero"/>
        <c:auto val="1"/>
        <c:lblOffset val="100"/>
        <c:baseTimeUnit val="years"/>
      </c:dateAx>
      <c:valAx>
        <c:axId val="905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413.99</c:v>
                </c:pt>
                <c:pt idx="1">
                  <c:v>464.14</c:v>
                </c:pt>
                <c:pt idx="2">
                  <c:v>476.52</c:v>
                </c:pt>
                <c:pt idx="3">
                  <c:v>503.91</c:v>
                </c:pt>
                <c:pt idx="4">
                  <c:v>553.54</c:v>
                </c:pt>
              </c:numCache>
            </c:numRef>
          </c:val>
        </c:ser>
        <c:dLbls>
          <c:showLegendKey val="0"/>
          <c:showVal val="0"/>
          <c:showCatName val="0"/>
          <c:showSerName val="0"/>
          <c:showPercent val="0"/>
          <c:showBubbleSize val="0"/>
        </c:dLbls>
        <c:gapWidth val="150"/>
        <c:axId val="90611072"/>
        <c:axId val="9062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90611072"/>
        <c:axId val="90629632"/>
      </c:lineChart>
      <c:dateAx>
        <c:axId val="90611072"/>
        <c:scaling>
          <c:orientation val="minMax"/>
        </c:scaling>
        <c:delete val="1"/>
        <c:axPos val="b"/>
        <c:numFmt formatCode="ge" sourceLinked="1"/>
        <c:majorTickMark val="none"/>
        <c:minorTickMark val="none"/>
        <c:tickLblPos val="none"/>
        <c:crossAx val="90629632"/>
        <c:crosses val="autoZero"/>
        <c:auto val="1"/>
        <c:lblOffset val="100"/>
        <c:baseTimeUnit val="years"/>
      </c:dateAx>
      <c:valAx>
        <c:axId val="906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3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つがる市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35036</v>
      </c>
      <c r="AM8" s="47"/>
      <c r="AN8" s="47"/>
      <c r="AO8" s="47"/>
      <c r="AP8" s="47"/>
      <c r="AQ8" s="47"/>
      <c r="AR8" s="47"/>
      <c r="AS8" s="47"/>
      <c r="AT8" s="43">
        <f>データ!S6</f>
        <v>253.55</v>
      </c>
      <c r="AU8" s="43"/>
      <c r="AV8" s="43"/>
      <c r="AW8" s="43"/>
      <c r="AX8" s="43"/>
      <c r="AY8" s="43"/>
      <c r="AZ8" s="43"/>
      <c r="BA8" s="43"/>
      <c r="BB8" s="43">
        <f>データ!T6</f>
        <v>138.18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6.99</v>
      </c>
      <c r="Q10" s="43"/>
      <c r="R10" s="43"/>
      <c r="S10" s="43"/>
      <c r="T10" s="43"/>
      <c r="U10" s="43"/>
      <c r="V10" s="43"/>
      <c r="W10" s="43">
        <f>データ!P6</f>
        <v>98.1</v>
      </c>
      <c r="X10" s="43"/>
      <c r="Y10" s="43"/>
      <c r="Z10" s="43"/>
      <c r="AA10" s="43"/>
      <c r="AB10" s="43"/>
      <c r="AC10" s="43"/>
      <c r="AD10" s="47">
        <f>データ!Q6</f>
        <v>3024</v>
      </c>
      <c r="AE10" s="47"/>
      <c r="AF10" s="47"/>
      <c r="AG10" s="47"/>
      <c r="AH10" s="47"/>
      <c r="AI10" s="47"/>
      <c r="AJ10" s="47"/>
      <c r="AK10" s="2"/>
      <c r="AL10" s="47">
        <f>データ!U6</f>
        <v>2428</v>
      </c>
      <c r="AM10" s="47"/>
      <c r="AN10" s="47"/>
      <c r="AO10" s="47"/>
      <c r="AP10" s="47"/>
      <c r="AQ10" s="47"/>
      <c r="AR10" s="47"/>
      <c r="AS10" s="47"/>
      <c r="AT10" s="43">
        <f>データ!V6</f>
        <v>1.35</v>
      </c>
      <c r="AU10" s="43"/>
      <c r="AV10" s="43"/>
      <c r="AW10" s="43"/>
      <c r="AX10" s="43"/>
      <c r="AY10" s="43"/>
      <c r="AZ10" s="43"/>
      <c r="BA10" s="43"/>
      <c r="BB10" s="43">
        <f>データ!W6</f>
        <v>1798.52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22098</v>
      </c>
      <c r="D6" s="31">
        <f t="shared" si="3"/>
        <v>47</v>
      </c>
      <c r="E6" s="31">
        <f t="shared" si="3"/>
        <v>17</v>
      </c>
      <c r="F6" s="31">
        <f t="shared" si="3"/>
        <v>4</v>
      </c>
      <c r="G6" s="31">
        <f t="shared" si="3"/>
        <v>0</v>
      </c>
      <c r="H6" s="31" t="str">
        <f t="shared" si="3"/>
        <v>青森県　つがる市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6.99</v>
      </c>
      <c r="P6" s="32">
        <f t="shared" si="3"/>
        <v>98.1</v>
      </c>
      <c r="Q6" s="32">
        <f t="shared" si="3"/>
        <v>3024</v>
      </c>
      <c r="R6" s="32">
        <f t="shared" si="3"/>
        <v>35036</v>
      </c>
      <c r="S6" s="32">
        <f t="shared" si="3"/>
        <v>253.55</v>
      </c>
      <c r="T6" s="32">
        <f t="shared" si="3"/>
        <v>138.18</v>
      </c>
      <c r="U6" s="32">
        <f t="shared" si="3"/>
        <v>2428</v>
      </c>
      <c r="V6" s="32">
        <f t="shared" si="3"/>
        <v>1.35</v>
      </c>
      <c r="W6" s="32">
        <f t="shared" si="3"/>
        <v>1798.52</v>
      </c>
      <c r="X6" s="33">
        <f>IF(X7="",NA(),X7)</f>
        <v>46.1</v>
      </c>
      <c r="Y6" s="33">
        <f t="shared" ref="Y6:AG6" si="4">IF(Y7="",NA(),Y7)</f>
        <v>52.97</v>
      </c>
      <c r="Z6" s="33">
        <f t="shared" si="4"/>
        <v>54.23</v>
      </c>
      <c r="AA6" s="33">
        <f t="shared" si="4"/>
        <v>55.39</v>
      </c>
      <c r="AB6" s="33">
        <f t="shared" si="4"/>
        <v>52.01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2044.42</v>
      </c>
      <c r="BF6" s="33">
        <f t="shared" ref="BF6:BN6" si="7">IF(BF7="",NA(),BF7)</f>
        <v>2087.81</v>
      </c>
      <c r="BG6" s="33">
        <f t="shared" si="7"/>
        <v>2072.67</v>
      </c>
      <c r="BH6" s="33">
        <f t="shared" si="7"/>
        <v>1898.54</v>
      </c>
      <c r="BI6" s="33">
        <f t="shared" si="7"/>
        <v>1760.6</v>
      </c>
      <c r="BJ6" s="33">
        <f t="shared" si="7"/>
        <v>1868.17</v>
      </c>
      <c r="BK6" s="33">
        <f t="shared" si="7"/>
        <v>1835.56</v>
      </c>
      <c r="BL6" s="33">
        <f t="shared" si="7"/>
        <v>1716.82</v>
      </c>
      <c r="BM6" s="33">
        <f t="shared" si="7"/>
        <v>1554.05</v>
      </c>
      <c r="BN6" s="33">
        <f t="shared" si="7"/>
        <v>1671.86</v>
      </c>
      <c r="BO6" s="32" t="str">
        <f>IF(BO7="","",IF(BO7="-","【-】","【"&amp;SUBSTITUTE(TEXT(BO7,"#,##0.00"),"-","△")&amp;"】"))</f>
        <v>【1,479.31】</v>
      </c>
      <c r="BP6" s="33">
        <f>IF(BP7="",NA(),BP7)</f>
        <v>48.24</v>
      </c>
      <c r="BQ6" s="33">
        <f t="shared" ref="BQ6:BY6" si="8">IF(BQ7="",NA(),BQ7)</f>
        <v>41.87</v>
      </c>
      <c r="BR6" s="33">
        <f t="shared" si="8"/>
        <v>38.74</v>
      </c>
      <c r="BS6" s="33">
        <f t="shared" si="8"/>
        <v>38.729999999999997</v>
      </c>
      <c r="BT6" s="33">
        <f t="shared" si="8"/>
        <v>36.17</v>
      </c>
      <c r="BU6" s="33">
        <f t="shared" si="8"/>
        <v>55.15</v>
      </c>
      <c r="BV6" s="33">
        <f t="shared" si="8"/>
        <v>52.89</v>
      </c>
      <c r="BW6" s="33">
        <f t="shared" si="8"/>
        <v>51.73</v>
      </c>
      <c r="BX6" s="33">
        <f t="shared" si="8"/>
        <v>53.01</v>
      </c>
      <c r="BY6" s="33">
        <f t="shared" si="8"/>
        <v>50.54</v>
      </c>
      <c r="BZ6" s="32" t="str">
        <f>IF(BZ7="","",IF(BZ7="-","【-】","【"&amp;SUBSTITUTE(TEXT(BZ7,"#,##0.00"),"-","△")&amp;"】"))</f>
        <v>【63.50】</v>
      </c>
      <c r="CA6" s="33">
        <f>IF(CA7="",NA(),CA7)</f>
        <v>413.99</v>
      </c>
      <c r="CB6" s="33">
        <f t="shared" ref="CB6:CJ6" si="9">IF(CB7="",NA(),CB7)</f>
        <v>464.14</v>
      </c>
      <c r="CC6" s="33">
        <f t="shared" si="9"/>
        <v>476.52</v>
      </c>
      <c r="CD6" s="33">
        <f t="shared" si="9"/>
        <v>503.91</v>
      </c>
      <c r="CE6" s="33">
        <f t="shared" si="9"/>
        <v>553.54</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23.38</v>
      </c>
      <c r="CM6" s="33">
        <f t="shared" ref="CM6:CU6" si="10">IF(CM7="",NA(),CM7)</f>
        <v>22.69</v>
      </c>
      <c r="CN6" s="33">
        <f t="shared" si="10"/>
        <v>23.38</v>
      </c>
      <c r="CO6" s="33">
        <f t="shared" si="10"/>
        <v>23.31</v>
      </c>
      <c r="CP6" s="33">
        <f t="shared" si="10"/>
        <v>26.54</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39.39</v>
      </c>
      <c r="CX6" s="33">
        <f t="shared" ref="CX6:DF6" si="11">IF(CX7="",NA(),CX7)</f>
        <v>41.49</v>
      </c>
      <c r="CY6" s="33">
        <f t="shared" si="11"/>
        <v>44.12</v>
      </c>
      <c r="CZ6" s="33">
        <f t="shared" si="11"/>
        <v>43.52</v>
      </c>
      <c r="DA6" s="33">
        <f t="shared" si="11"/>
        <v>42.26</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22098</v>
      </c>
      <c r="D7" s="35">
        <v>47</v>
      </c>
      <c r="E7" s="35">
        <v>17</v>
      </c>
      <c r="F7" s="35">
        <v>4</v>
      </c>
      <c r="G7" s="35">
        <v>0</v>
      </c>
      <c r="H7" s="35" t="s">
        <v>96</v>
      </c>
      <c r="I7" s="35" t="s">
        <v>97</v>
      </c>
      <c r="J7" s="35" t="s">
        <v>98</v>
      </c>
      <c r="K7" s="35" t="s">
        <v>99</v>
      </c>
      <c r="L7" s="35" t="s">
        <v>100</v>
      </c>
      <c r="M7" s="36" t="s">
        <v>101</v>
      </c>
      <c r="N7" s="36" t="s">
        <v>102</v>
      </c>
      <c r="O7" s="36">
        <v>6.99</v>
      </c>
      <c r="P7" s="36">
        <v>98.1</v>
      </c>
      <c r="Q7" s="36">
        <v>3024</v>
      </c>
      <c r="R7" s="36">
        <v>35036</v>
      </c>
      <c r="S7" s="36">
        <v>253.55</v>
      </c>
      <c r="T7" s="36">
        <v>138.18</v>
      </c>
      <c r="U7" s="36">
        <v>2428</v>
      </c>
      <c r="V7" s="36">
        <v>1.35</v>
      </c>
      <c r="W7" s="36">
        <v>1798.52</v>
      </c>
      <c r="X7" s="36">
        <v>46.1</v>
      </c>
      <c r="Y7" s="36">
        <v>52.97</v>
      </c>
      <c r="Z7" s="36">
        <v>54.23</v>
      </c>
      <c r="AA7" s="36">
        <v>55.39</v>
      </c>
      <c r="AB7" s="36">
        <v>52.01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2044.42</v>
      </c>
      <c r="BF7" s="36">
        <v>2087.81</v>
      </c>
      <c r="BG7" s="36">
        <v>2072.67</v>
      </c>
      <c r="BH7" s="36">
        <v>1898.54</v>
      </c>
      <c r="BI7" s="36">
        <v>1760.6</v>
      </c>
      <c r="BJ7" s="36">
        <v>1868.17</v>
      </c>
      <c r="BK7" s="36">
        <v>1835.56</v>
      </c>
      <c r="BL7" s="36">
        <v>1716.82</v>
      </c>
      <c r="BM7" s="36">
        <v>1554.05</v>
      </c>
      <c r="BN7" s="36">
        <v>1671.86</v>
      </c>
      <c r="BO7" s="36">
        <v>1479.31</v>
      </c>
      <c r="BP7" s="36">
        <v>48.24</v>
      </c>
      <c r="BQ7" s="36">
        <v>41.87</v>
      </c>
      <c r="BR7" s="36">
        <v>38.74</v>
      </c>
      <c r="BS7" s="36">
        <v>38.729999999999997</v>
      </c>
      <c r="BT7" s="36">
        <v>36.17</v>
      </c>
      <c r="BU7" s="36">
        <v>55.15</v>
      </c>
      <c r="BV7" s="36">
        <v>52.89</v>
      </c>
      <c r="BW7" s="36">
        <v>51.73</v>
      </c>
      <c r="BX7" s="36">
        <v>53.01</v>
      </c>
      <c r="BY7" s="36">
        <v>50.54</v>
      </c>
      <c r="BZ7" s="36">
        <v>63.5</v>
      </c>
      <c r="CA7" s="36">
        <v>413.99</v>
      </c>
      <c r="CB7" s="36">
        <v>464.14</v>
      </c>
      <c r="CC7" s="36">
        <v>476.52</v>
      </c>
      <c r="CD7" s="36">
        <v>503.91</v>
      </c>
      <c r="CE7" s="36">
        <v>553.54</v>
      </c>
      <c r="CF7" s="36">
        <v>283.05</v>
      </c>
      <c r="CG7" s="36">
        <v>300.52</v>
      </c>
      <c r="CH7" s="36">
        <v>310.47000000000003</v>
      </c>
      <c r="CI7" s="36">
        <v>299.39</v>
      </c>
      <c r="CJ7" s="36">
        <v>320.36</v>
      </c>
      <c r="CK7" s="36">
        <v>253.12</v>
      </c>
      <c r="CL7" s="36">
        <v>23.38</v>
      </c>
      <c r="CM7" s="36">
        <v>22.69</v>
      </c>
      <c r="CN7" s="36">
        <v>23.38</v>
      </c>
      <c r="CO7" s="36">
        <v>23.31</v>
      </c>
      <c r="CP7" s="36">
        <v>26.54</v>
      </c>
      <c r="CQ7" s="36">
        <v>36.18</v>
      </c>
      <c r="CR7" s="36">
        <v>36.799999999999997</v>
      </c>
      <c r="CS7" s="36">
        <v>36.67</v>
      </c>
      <c r="CT7" s="36">
        <v>36.200000000000003</v>
      </c>
      <c r="CU7" s="36">
        <v>34.74</v>
      </c>
      <c r="CV7" s="36">
        <v>41.06</v>
      </c>
      <c r="CW7" s="36">
        <v>39.39</v>
      </c>
      <c r="CX7" s="36">
        <v>41.49</v>
      </c>
      <c r="CY7" s="36">
        <v>44.12</v>
      </c>
      <c r="CZ7" s="36">
        <v>43.52</v>
      </c>
      <c r="DA7" s="36">
        <v>42.26</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蝦名 宏泰</cp:lastModifiedBy>
  <cp:lastPrinted>2016-02-12T01:41:15Z</cp:lastPrinted>
  <dcterms:created xsi:type="dcterms:W3CDTF">2016-02-03T09:00:35Z</dcterms:created>
  <dcterms:modified xsi:type="dcterms:W3CDTF">2016-02-18T09:20:58Z</dcterms:modified>
  <cp:category/>
</cp:coreProperties>
</file>