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財政課\H31\11財政一般\00通知照会\02財政状況資料集\20191021【作業依頼】平成29年度財政状況資料集の作成について（2回目）\"/>
    </mc:Choice>
  </mc:AlternateContent>
  <bookViews>
    <workbookView xWindow="0" yWindow="0" windowWidth="23040" windowHeight="8424"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<sst xmlns="http://schemas.openxmlformats.org/spreadsheetml/2006/main" count="1073" uniqueCount="597">
  <si>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</si>
  <si>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</si>
  <si>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</si>
  <si>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</si>
  <si>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</si>
  <si>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</si>
  <si>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</si>
  <si>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</si>
  <si>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</si>
  <si>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</si>
  <si>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</si>
  <si>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</si>
  <si>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</si>
  <si>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</si>
  <si>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</si>
  <si>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</si>
  <si>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</si>
  <si>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</si>
  <si>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</si>
  <si>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</si>
  <si>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</si>
  <si>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</si>
  <si>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</si>
  <si>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</si>
  <si>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</si>
  <si>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</si>
  <si>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</si>
  <si>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</si>
  <si>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</si>
  <si>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</si>
  <si>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</si>
  <si>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</si>
  <si>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</si>
  <si>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</si>
  <si>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</si>
  <si>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</si>
  <si>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</si>
  <si>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</si>
  <si>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</si>
  <si>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</si>
  <si>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</si>
  <si>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</si>
  <si>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</si>
  <si>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</si>
  <si>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</si>
  <si>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</si>
  <si>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</si>
  <si>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</si>
  <si>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</si>
  <si>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</si>
  <si>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</si>
  <si>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</si>
  <si>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</si>
  <si>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</si>
  <si>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</si>
  <si>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</si>
  <si>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</si>
  <si>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</si>
  <si>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</si>
  <si>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</si>
  <si>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</si>
  <si>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</si>
  <si>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</si>
  <si>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</si>
  <si>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</si>
  <si>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</si>
  <si>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</si>
  <si>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</si>
  <si>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</si>
  <si>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</si>
  <si>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</si>
  <si>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</si>
  <si>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</si>
  <si>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</si>
  <si>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</si>
  <si>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</si>
  <si>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</si>
  <si>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</si>
  <si>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</si>
  <si>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</si>
  <si>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</si>
  <si>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</si>
  <si>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</si>
  <si>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</si>
  <si>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</si>
  <si>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</si>
  <si>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</si>
  <si>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</si>
  <si>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</si>
  <si>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</si>
  <si>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</si>
  <si>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</si>
  <si>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</si>
  <si>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</si>
  <si>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</si>
  <si>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</si>
  <si>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</si>
  <si>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</si>
  <si>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</si>
  <si>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</si>
  <si>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</si>
  <si>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</si>
  <si>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</si>
  <si>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</si>
  <si>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</si>
  <si>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</si>
  <si>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</si>
  <si>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</si>
  <si>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</si>
  <si>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</si>
  <si>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</si>
  <si>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</si>
  <si>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</si>
  <si>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</si>
  <si>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</si>
  <si>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</si>
  <si>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</si>
  <si>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</si>
  <si>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</si>
  <si>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</si>
  <si>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</si>
  <si>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</si>
  <si>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</si>
  <si>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</si>
  <si>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</si>
  <si>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</si>
  <si>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</si>
  <si>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</si>
  <si>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</si>
  <si>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</si>
  <si>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</si>
  <si>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</si>
  <si>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</si>
  <si>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</si>
  <si>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</si>
  <si>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</si>
  <si>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</si>
  <si>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</si>
  <si>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</si>
  <si>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</si>
  <si>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</si>
  <si>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</si>
  <si>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</si>
  <si>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</si>
  <si>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</si>
  <si>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</si>
  <si>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</si>
  <si>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</si>
  <si>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</si>
  <si>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</si>
  <si>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</si>
  <si>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</si>
  <si>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</si>
  <si>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</si>
  <si>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</si>
  <si>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</si>
  <si>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</si>
  <si>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</si>
  <si>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</si>
  <si>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</si>
  <si>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</si>
  <si>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</si>
  <si>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</si>
  <si>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</si>
  <si>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</si>
  <si>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</si>
  <si>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</si>
  <si>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</si>
  <si>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</si>
  <si>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</si>
  <si>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</si>
  <si>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</si>
  <si>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</si>
  <si>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</si>
  <si>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</si>
  <si>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</si>
  <si>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</si>
  <si>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</si>
  <si>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</si>
  <si>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</si>
  <si>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</si>
  <si>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</si>
  <si>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</si>
  <si>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</si>
  <si>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</si>
  <si>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</si>
  <si>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</si>
  <si>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</si>
  <si>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</si>
  <si>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</si>
  <si>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</si>
  <si>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</si>
  <si>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</si>
  <si>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</si>
  <si>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</si>
  <si>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</si>
  <si>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</si>
  <si>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</si>
  <si>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</si>
  <si>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</si>
  <si>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</si>
  <si>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</si>
  <si>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</si>
  <si>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</si>
  <si>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</si>
  <si>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</si>
  <si>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</si>
  <si>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</si>
  <si>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</si>
  <si>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</si>
  <si>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</si>
  <si>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青森県つがる市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</si>
  <si>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</si>
  <si>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</si>
  <si>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</si>
  <si>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</si>
  <si>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</si>
  <si>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</si>
  <si>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</si>
  <si>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</si>
  <si>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</si>
  <si>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</si>
  <si>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</si>
  <si>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</si>
  <si>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</si>
  <si>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</si>
  <si>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</si>
  <si>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</si>
  <si>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</si>
  <si>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</si>
  <si>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</si>
  <si>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</si>
  <si>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</si>
  <si>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</si>
  <si>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</si>
  <si>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</si>
  <si>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</si>
  <si>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</si>
  <si>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</si>
  <si>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</si>
  <si>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</si>
  <si>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</si>
  <si>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</si>
  <si>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</si>
  <si>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</si>
  <si>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</si>
  <si>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</si>
  <si>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</si>
  <si>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</si>
  <si>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</si>
  <si>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</si>
  <si>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</si>
  <si>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</si>
  <si>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</si>
  <si>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</si>
  <si>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</si>
  <si>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</si>
  <si>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</si>
  <si>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</si>
  <si>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</si>
  <si>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</si>
  <si>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</si>
  <si>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</si>
  <si>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</si>
  <si>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</si>
  <si>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</si>
  <si>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</si>
  <si>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</si>
  <si>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</si>
  <si>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</si>
  <si>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</si>
  <si>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</si>
  <si>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</si>
  <si>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</si>
  <si>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</si>
  <si>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</si>
  <si>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</si>
  <si>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</si>
  <si>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</si>
  <si>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</si>
  <si>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</si>
  <si>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</si>
  <si>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</si>
  <si>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</si>
  <si>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</si>
  <si>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</si>
  <si>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</si>
  <si>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</si>
  <si>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</si>
  <si>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</si>
  <si>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</si>
  <si>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</si>
  <si>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</si>
  <si>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</si>
  <si>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</si>
  <si>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</si>
  <si>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</si>
  <si>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</si>
  <si>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</si>
  <si>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</si>
  <si>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</si>
  <si>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</si>
  <si>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</si>
  <si>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</si>
  <si>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</si>
  <si>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</si>
  <si>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</si>
  <si>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</si>
  <si>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</si>
  <si>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</si>
  <si>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</si>
  <si>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</si>
  <si>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</si>
  <si>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</si>
  <si>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</si>
  <si>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</si>
  <si>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</si>
  <si>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</si>
  <si>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</si>
  <si>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</si>
  <si>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</si>
  <si>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</si>
  <si>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</si>
  <si>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</si>
  <si>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</si>
  <si>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</si>
  <si>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</si>
  <si>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</si>
  <si>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</si>
  <si>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</si>
  <si>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</si>
  <si>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</si>
  <si>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</si>
  <si>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</si>
  <si>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</si>
  <si>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</si>
  <si>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</si>
  <si>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</si>
  <si>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</si>
  <si>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</si>
  <si>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</si>
  <si>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</si>
  <si>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</si>
  <si>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</si>
  <si>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</si>
  <si>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</si>
  <si>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</si>
  <si>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</si>
  <si>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</si>
  <si>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</si>
  <si>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</si>
  <si>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</si>
  <si>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</si>
  <si>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</si>
  <si>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</si>
  <si>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</si>
  <si>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</si>
  <si>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</si>
  <si>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</si>
  <si>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</si>
  <si>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</si>
  <si>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</si>
  <si>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</si>
  <si>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青森県つがる市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</si>
  <si>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</si>
  <si>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</si>
  <si>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</si>
  <si>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</si>
  <si>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</si>
  <si>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</si>
  <si>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</si>
  <si>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</si>
  <si>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</si>
  <si>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</si>
  <si>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</si>
  <si>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</si>
  <si>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</si>
  <si>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</si>
  <si>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</si>
  <si>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</si>
  <si>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</si>
  <si>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</si>
  <si>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</si>
  <si>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</si>
  <si>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</si>
  <si>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</si>
  <si>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</si>
  <si>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</si>
  <si>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</si>
  <si>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</si>
  <si>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</si>
  <si>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</si>
  <si>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</si>
  <si>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</si>
  <si>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</si>
  <si>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</si>
  <si>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</si>
  <si>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</si>
  <si>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</si>
  <si>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</si>
  <si>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</si>
  <si>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</si>
  <si>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</si>
  <si>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</si>
  <si>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</si>
  <si>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</si>
  <si>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</si>
  <si>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</si>
  <si>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</si>
  <si>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</si>
  <si>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</si>
  <si>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</si>
  <si>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</si>
  <si>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</si>
  <si>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</si>
  <si>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</si>
  <si>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</si>
  <si>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</si>
  <si>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</si>
  <si>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</si>
  <si>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</si>
  <si>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</si>
  <si>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</si>
  <si>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</si>
  <si>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</si>
  <si>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</si>
  <si>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</si>
  <si>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</si>
  <si>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</si>
  <si>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</si>
  <si>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</si>
  <si>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</si>
  <si>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</si>
  <si>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</si>
  <si>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</si>
  <si>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</si>
  <si>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</si>
  <si>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</si>
  <si>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</si>
  <si>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</si>
  <si>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</si>
  <si>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</si>
  <si>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</si>
  <si>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</si>
  <si>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</si>
  <si>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</si>
  <si>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</si>
  <si>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</si>
  <si>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</si>
  <si>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</si>
  <si>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</si>
  <si>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</si>
  <si>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</si>
  <si>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</si>
  <si>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</si>
  <si>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</si>
  <si>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</si>
  <si>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</si>
  <si>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</si>
  <si>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</si>
  <si>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</si>
  <si>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</si>
  <si>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</si>
  <si>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</si>
  <si>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</si>
  <si>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</si>
  <si>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</si>
  <si>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</si>
  <si>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</si>
  <si>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</si>
  <si>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</si>
  <si>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</si>
  <si>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</si>
  <si>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</si>
  <si>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</si>
  <si>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</si>
  <si>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</si>
  <si>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</si>
  <si>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</si>
  <si>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</si>
  <si>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</si>
  <si>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</si>
  <si>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</si>
  <si>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</si>
  <si>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</si>
  <si>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</si>
  <si>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</si>
  <si>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</si>
  <si>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</si>
  <si>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</si>
  <si>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</si>
  <si>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</si>
  <si>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</si>
  <si>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</si>
  <si>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</si>
  <si>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</si>
  <si>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</si>
  <si>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</si>
  <si>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</si>
  <si>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</si>
  <si>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</si>
  <si>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</si>
  <si>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</si>
  <si>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</si>
  <si>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</si>
  <si>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</si>
  <si>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</si>
  <si>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</si>
  <si>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</si>
  <si>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</si>
  <si>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</si>
  <si>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</si>
  <si>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</si>
  <si>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</si>
  <si>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</si>
  <si>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</si>
  <si>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</si>
  <si>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</si>
  <si>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</si>
  <si>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</si>
  <si>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</si>
  <si>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</si>
  <si>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</si>
  <si>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</si>
  <si>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</si>
  <si>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</si>
  <si>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</si>
  <si>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</si>
  <si>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</si>
  <si>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</si>
  <si>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</si>
  <si>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</si>
  <si>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</si>
  <si>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</si>
  <si>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</si>
  <si>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</si>
  <si>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</si>
  <si>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</si>
  <si>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</si>
  <si>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</si>
  <si>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</si>
  <si>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</si>
  <si>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</si>
  <si>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</si>
  <si>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</si>
  <si>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</si>
  <si>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</si>
  <si>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</si>
  <si>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</si>
  <si>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13.99</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</si>
  <si>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</si>
  <si>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</si>
  <si>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</si>
  <si>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</si>
  <si>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</si>
  <si>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</si>
  <si>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</si>
  <si>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</si>
  <si>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つがる西北五広域連合一般会計</t>
    <phoneticPr fontId="11"/>
  </si>
  <si>
    <t>つがる西北五広域連合病院事業会計</t>
    <phoneticPr fontId="11"/>
  </si>
  <si>
    <t>西北五環境整備事務組合一般会計</t>
    <phoneticPr fontId="11"/>
  </si>
  <si>
    <t>西北五広域福祉事務組合一般会計</t>
    <phoneticPr fontId="11"/>
  </si>
  <si>
    <t>津軽広域水道企業団西北事業部水道事業会計</t>
    <phoneticPr fontId="11"/>
  </si>
  <si>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</si>
  <si>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</si>
  <si>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</si>
  <si>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</si>
  <si>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</si>
  <si>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</si>
  <si>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法適用企業</t>
    <rPh sb="0" eb="1">
      <t>ホウ</t>
    </rPh>
    <rPh sb="1" eb="3">
      <t>テキヨウ</t>
    </rPh>
    <rPh sb="3" eb="5">
      <t>キギョウ</t>
    </rPh>
    <phoneticPr fontId="2"/>
  </si>
  <si>
    <t>屏風山野菜振興会</t>
    <rPh sb="0" eb="2">
      <t>ビョウブ</t>
    </rPh>
    <rPh sb="2" eb="3">
      <t>ザン</t>
    </rPh>
    <rPh sb="3" eb="5">
      <t>ヤサイ</t>
    </rPh>
    <rPh sb="5" eb="8">
      <t>シンコウカイ</t>
    </rPh>
    <phoneticPr fontId="11"/>
  </si>
  <si>
    <t>○</t>
    <phoneticPr fontId="11"/>
  </si>
  <si>
    <t>つがる市土地開発公社</t>
    <rPh sb="3" eb="4">
      <t>シ</t>
    </rPh>
    <rPh sb="4" eb="6">
      <t>トチ</t>
    </rPh>
    <rPh sb="6" eb="8">
      <t>カイハツ</t>
    </rPh>
    <rPh sb="8" eb="10">
      <t>コウシャ</t>
    </rPh>
    <phoneticPr fontId="11"/>
  </si>
  <si>
    <t>つがる地球村</t>
    <rPh sb="3" eb="5">
      <t>チキュウ</t>
    </rPh>
    <rPh sb="5" eb="6">
      <t>ムラ</t>
    </rPh>
    <phoneticPr fontId="11"/>
  </si>
  <si>
    <t>-</t>
    <phoneticPr fontId="11"/>
  </si>
  <si>
    <t>-</t>
    <phoneticPr fontId="11"/>
  </si>
  <si>
    <t>合併振興基金</t>
    <rPh sb="0" eb="2">
      <t>ガッペイ</t>
    </rPh>
    <rPh sb="2" eb="4">
      <t>シンコウ</t>
    </rPh>
    <rPh sb="4" eb="6">
      <t>キキン</t>
    </rPh>
    <phoneticPr fontId="11"/>
  </si>
  <si>
    <t>市民特別健診事業基金</t>
    <rPh sb="0" eb="2">
      <t>シミン</t>
    </rPh>
    <rPh sb="2" eb="4">
      <t>トクベツ</t>
    </rPh>
    <rPh sb="4" eb="6">
      <t>ケンシン</t>
    </rPh>
    <rPh sb="6" eb="8">
      <t>ジギョウ</t>
    </rPh>
    <rPh sb="8" eb="10">
      <t>キキン</t>
    </rPh>
    <phoneticPr fontId="2"/>
  </si>
  <si>
    <t>子ども医療費助成事業基金</t>
    <rPh sb="0" eb="1">
      <t>コ</t>
    </rPh>
    <rPh sb="3" eb="6">
      <t>イリョウヒ</t>
    </rPh>
    <rPh sb="6" eb="8">
      <t>ジョセイ</t>
    </rPh>
    <rPh sb="8" eb="10">
      <t>ジギョウ</t>
    </rPh>
    <rPh sb="10" eb="12">
      <t>キキン</t>
    </rPh>
    <phoneticPr fontId="11"/>
  </si>
  <si>
    <t>－</t>
    <phoneticPr fontId="2"/>
  </si>
  <si>
    <t>公共施設等整備保全基金</t>
    <rPh sb="0" eb="2">
      <t>コウキョウ</t>
    </rPh>
    <rPh sb="2" eb="4">
      <t>シセツ</t>
    </rPh>
    <rPh sb="4" eb="5">
      <t>ナド</t>
    </rPh>
    <rPh sb="5" eb="7">
      <t>セイビ</t>
    </rPh>
    <rPh sb="7" eb="9">
      <t>ホゼン</t>
    </rPh>
    <rPh sb="9" eb="11">
      <t>キキン</t>
    </rPh>
    <phoneticPr fontId="2"/>
  </si>
  <si>
    <t>農業振興基金</t>
    <rPh sb="0" eb="2">
      <t>ノウギョウ</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</si>
  <si>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</si>
  <si>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</si>
  <si>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</si>
  <si>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軽減に努めているところであり、減少傾向にあるが類似団体と比較すると、将来負担比率及び有形固定資産減価償却理率ともに減少傾向であるが、当市は、有形固定資産減価償却率が増加傾向にあり、今後の維持補修、施設整備の必要性が高まる。公共施設管理計画を元に施設の統廃合及び集約化を検討し、計画的な施設整備を行う必要がある。</t>
    <rPh sb="33" eb="35">
      <t>ルイジ</t>
    </rPh>
    <rPh sb="35" eb="37">
      <t>ダンタイ</t>
    </rPh>
    <rPh sb="38" eb="40">
      <t>ヒカク</t>
    </rPh>
    <rPh sb="44" eb="46">
      <t>ショウライ</t>
    </rPh>
    <rPh sb="46" eb="48">
      <t>フタン</t>
    </rPh>
    <rPh sb="48" eb="50">
      <t>ヒリツ</t>
    </rPh>
    <rPh sb="50" eb="51">
      <t>オヨ</t>
    </rPh>
    <rPh sb="52" eb="54">
      <t>ユウケイ</t>
    </rPh>
    <rPh sb="54" eb="56">
      <t>コテイ</t>
    </rPh>
    <rPh sb="56" eb="58">
      <t>シサン</t>
    </rPh>
    <rPh sb="58" eb="60">
      <t>ゲンカ</t>
    </rPh>
    <rPh sb="60" eb="62">
      <t>ショウキャク</t>
    </rPh>
    <rPh sb="62" eb="63">
      <t>リ</t>
    </rPh>
    <rPh sb="63" eb="64">
      <t>リツ</t>
    </rPh>
    <rPh sb="67" eb="69">
      <t>ゲンショウ</t>
    </rPh>
    <rPh sb="69" eb="71">
      <t>ケイコウ</t>
    </rPh>
    <rPh sb="76" eb="78">
      <t>トウシ</t>
    </rPh>
    <rPh sb="80" eb="86">
      <t>ユウケイコテイシサン</t>
    </rPh>
    <rPh sb="86" eb="90">
      <t>ゲンカショウキャク</t>
    </rPh>
    <rPh sb="90" eb="91">
      <t>リツ</t>
    </rPh>
    <rPh sb="92" eb="94">
      <t>ゾウカ</t>
    </rPh>
    <rPh sb="94" eb="96">
      <t>ケイコウ</t>
    </rPh>
    <rPh sb="138" eb="139">
      <t>オヨ</t>
    </rPh>
    <rPh sb="140" eb="142">
      <t>シュウヤク</t>
    </rPh>
    <rPh sb="142" eb="143">
      <t>カ</t>
    </rPh>
    <rPh sb="144" eb="146">
      <t>ケントウ</t>
    </rPh>
    <rPh sb="148" eb="151">
      <t>ケイカクテキ</t>
    </rPh>
    <rPh sb="152" eb="154">
      <t>シセツ</t>
    </rPh>
    <rPh sb="154" eb="156">
      <t>セイビ</t>
    </rPh>
    <rPh sb="157" eb="158">
      <t>オコナ</t>
    </rPh>
    <rPh sb="159" eb="16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</si>
  <si>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</si>
  <si>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</si>
  <si>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</si>
  <si>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</si>
  <si>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</si>
  <si>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</si>
  <si>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</si>
  <si>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</si>
  <si>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いずれの数値も減少傾向にあるが、類似団体と比較して依然高い水準にある。これは地方債を活用した建設事業により、地方債残高と公債費が類似団体のそれと比べて高止まりしているためと推測される。
今後、総合体育館建設事業等の大規模事業が予定されていること、また既発債の償還が始まっていくことにより、両比率はともに上昇すると見込まれるため、建設事業の適正化を図って地方債の発行を抑制するとともに、既発債の繰上償還の実施を検討して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</si>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</sst>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ＭＳ 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48D2-40E3-A4FB-9D41217C2C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72214</c:v>
                </c:pt>
                <c:pt idx="1">
                  <c:v>84368</c:v>
                </c:pt>
                <c:pt idx="2">
                  <c:v>94824</c:v>
                </c:pt>
                <c:pt idx="3">
                  <c:v>134977</c:v>
                </c:pt>
                <c:pt idx="4">
                  <c:v>93609</c:v>
                </c:pt>
              </c:numCache>
            </c:numRef>
          </c:val>
          <c:smooth val="0"/>
          <c:extLst xmlns:c16r2="http://schemas.microsoft.com/office/drawing/2015/06/chart">
            <c:ext xmlns:c16="http://schemas.microsoft.com/office/drawing/2014/chart" uri="{C3380CC4-5D6E-409C-BE32-E72D297353CC}">
              <c16:uniqueId val="{00000001-48D2-40E3-A4FB-9D41217C2CA3}"/>
            </c:ext>
          </c:extLst>
        </c:ser>
        <c:dLbls>
          <c:showLegendKey val="0"/>
          <c:showVal val="0"/>
          <c:showCatName val="0"/>
          <c:showSerName val="0"/>
          <c:showPercent val="0"/>
          <c:showBubbleSize val="0"/>
        </c:dLbls>
        <c:marker val="1"/>
        <c:smooth val="0"/>
        <c:axId val="512917912"/>
        <c:axId val="512919480"/>
      </c:lineChart>
      <c:catAx>
        <c:axId val="512917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919480"/>
        <c:crosses val="autoZero"/>
        <c:auto val="1"/>
        <c:lblAlgn val="ctr"/>
        <c:lblOffset val="100"/>
        <c:tickLblSkip val="1"/>
        <c:tickMarkSkip val="1"/>
        <c:noMultiLvlLbl val="0"/>
      </c:catAx>
      <c:valAx>
        <c:axId val="5129194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917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3.41</c:v>
                </c:pt>
                <c:pt idx="1">
                  <c:v>3.29</c:v>
                </c:pt>
                <c:pt idx="2">
                  <c:v>3.67</c:v>
                </c:pt>
                <c:pt idx="3">
                  <c:v>4.1399999999999997</c:v>
                </c:pt>
                <c:pt idx="4">
                  <c:v>2.95</c:v>
                </c:pt>
              </c:numCache>
            </c:numRef>
          </c:val>
          <c:extLst xmlns:c16r2="http://schemas.microsoft.com/office/drawing/2015/06/chart">
            <c:ext xmlns:c16="http://schemas.microsoft.com/office/drawing/2014/chart" uri="{C3380CC4-5D6E-409C-BE32-E72D297353CC}">
              <c16:uniqueId val="{00000000-CCA5-4795-8866-9DCD61FABC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17.38</c:v>
                </c:pt>
                <c:pt idx="1">
                  <c:v>20.329999999999998</c:v>
                </c:pt>
                <c:pt idx="2">
                  <c:v>28.14</c:v>
                </c:pt>
                <c:pt idx="3">
                  <c:v>33.53</c:v>
                </c:pt>
                <c:pt idx="4">
                  <c:v>19.440000000000001</c:v>
                </c:pt>
              </c:numCache>
            </c:numRef>
          </c:val>
          <c:extLst xmlns:c16r2="http://schemas.microsoft.com/office/drawing/2015/06/chart">
            <c:ext xmlns:c16="http://schemas.microsoft.com/office/drawing/2014/chart" uri="{C3380CC4-5D6E-409C-BE32-E72D297353CC}">
              <c16:uniqueId val="{00000001-CCA5-4795-8866-9DCD61FABCD5}"/>
            </c:ext>
          </c:extLst>
        </c:ser>
        <c:dLbls>
          <c:showLegendKey val="0"/>
          <c:showVal val="0"/>
          <c:showCatName val="0"/>
          <c:showSerName val="0"/>
          <c:showPercent val="0"/>
          <c:showBubbleSize val="0"/>
        </c:dLbls>
        <c:gapWidth val="250"/>
        <c:overlap val="100"/>
        <c:axId val="512918304"/>
        <c:axId val="512921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5.72</c:v>
                </c:pt>
                <c:pt idx="1">
                  <c:v>2.5299999999999998</c:v>
                </c:pt>
                <c:pt idx="2">
                  <c:v>10.11</c:v>
                </c:pt>
                <c:pt idx="3">
                  <c:v>7.25</c:v>
                </c:pt>
                <c:pt idx="4">
                  <c:v>-13.99</c:v>
                </c:pt>
              </c:numCache>
            </c:numRef>
          </c:val>
          <c:smooth val="0"/>
          <c:extLst xmlns:c16r2="http://schemas.microsoft.com/office/drawing/2015/06/chart">
            <c:ext xmlns:c16="http://schemas.microsoft.com/office/drawing/2014/chart" uri="{C3380CC4-5D6E-409C-BE32-E72D297353CC}">
              <c16:uniqueId val="{00000002-CCA5-4795-8866-9DCD61FABCD5}"/>
            </c:ext>
          </c:extLst>
        </c:ser>
        <c:dLbls>
          <c:showLegendKey val="0"/>
          <c:showVal val="0"/>
          <c:showCatName val="0"/>
          <c:showSerName val="0"/>
          <c:showPercent val="0"/>
          <c:showBubbleSize val="0"/>
        </c:dLbls>
        <c:marker val="1"/>
        <c:smooth val="0"/>
        <c:axId val="512918304"/>
        <c:axId val="512921048"/>
      </c:lineChart>
      <c:catAx>
        <c:axId val="51291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2921048"/>
        <c:crosses val="autoZero"/>
        <c:auto val="1"/>
        <c:lblAlgn val="ctr"/>
        <c:lblOffset val="100"/>
        <c:tickLblSkip val="1"/>
        <c:tickMarkSkip val="1"/>
        <c:noMultiLvlLbl val="0"/>
      </c:catAx>
      <c:valAx>
        <c:axId val="51292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91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E76-4C33-90A2-2306E2510D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E76-4C33-90A2-2306E2510D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E76-4C33-90A2-2306E2510D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E76-4C33-90A2-2306E2510DA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E76-4C33-90A2-2306E2510DA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E76-4C33-90A2-2306E2510DA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0.03</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6-0E76-4C33-90A2-2306E2510DA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0.06</c:v>
                </c:pt>
                <c:pt idx="8">
                  <c:v>#N/A</c:v>
                </c:pt>
                <c:pt idx="9">
                  <c:v>0.13</c:v>
                </c:pt>
              </c:numCache>
            </c:numRef>
          </c:val>
          <c:extLst xmlns:c16r2="http://schemas.microsoft.com/office/drawing/2015/06/chart">
            <c:ext xmlns:c16="http://schemas.microsoft.com/office/drawing/2014/chart" uri="{C3380CC4-5D6E-409C-BE32-E72D297353CC}">
              <c16:uniqueId val="{00000007-0E76-4C33-90A2-2306E2510DA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1.77</c:v>
                </c:pt>
                <c:pt idx="2">
                  <c:v>#N/A</c:v>
                </c:pt>
                <c:pt idx="3">
                  <c:v>1.63</c:v>
                </c:pt>
                <c:pt idx="4">
                  <c:v>#N/A</c:v>
                </c:pt>
                <c:pt idx="5">
                  <c:v>1.37</c:v>
                </c:pt>
                <c:pt idx="6">
                  <c:v>#N/A</c:v>
                </c:pt>
                <c:pt idx="7">
                  <c:v>1.51</c:v>
                </c:pt>
                <c:pt idx="8">
                  <c:v>#N/A</c:v>
                </c:pt>
                <c:pt idx="9">
                  <c:v>2.0299999999999998</c:v>
                </c:pt>
              </c:numCache>
            </c:numRef>
          </c:val>
          <c:extLst xmlns:c16r2="http://schemas.microsoft.com/office/drawing/2015/06/chart">
            <c:ext xmlns:c16="http://schemas.microsoft.com/office/drawing/2014/chart" uri="{C3380CC4-5D6E-409C-BE32-E72D297353CC}">
              <c16:uniqueId val="{00000008-0E76-4C33-90A2-2306E2510D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3.41</c:v>
                </c:pt>
                <c:pt idx="2">
                  <c:v>#N/A</c:v>
                </c:pt>
                <c:pt idx="3">
                  <c:v>3.29</c:v>
                </c:pt>
                <c:pt idx="4">
                  <c:v>#N/A</c:v>
                </c:pt>
                <c:pt idx="5">
                  <c:v>3.66</c:v>
                </c:pt>
                <c:pt idx="6">
                  <c:v>#N/A</c:v>
                </c:pt>
                <c:pt idx="7">
                  <c:v>4.1399999999999997</c:v>
                </c:pt>
                <c:pt idx="8">
                  <c:v>#N/A</c:v>
                </c:pt>
                <c:pt idx="9">
                  <c:v>2.95</c:v>
                </c:pt>
              </c:numCache>
            </c:numRef>
          </c:val>
          <c:extLst xmlns:c16r2="http://schemas.microsoft.com/office/drawing/2015/06/chart">
            <c:ext xmlns:c16="http://schemas.microsoft.com/office/drawing/2014/chart" uri="{C3380CC4-5D6E-409C-BE32-E72D297353CC}">
              <c16:uniqueId val="{00000009-0E76-4C33-90A2-2306E2510DAC}"/>
            </c:ext>
          </c:extLst>
        </c:ser>
        <c:dLbls>
          <c:showLegendKey val="0"/>
          <c:showVal val="0"/>
          <c:showCatName val="0"/>
          <c:showSerName val="0"/>
          <c:showPercent val="0"/>
          <c:showBubbleSize val="0"/>
        </c:dLbls>
        <c:gapWidth val="150"/>
        <c:overlap val="100"/>
        <c:axId val="512921440"/>
        <c:axId val="515454944"/>
      </c:barChart>
      <c:catAx>
        <c:axId val="5129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454944"/>
        <c:crosses val="autoZero"/>
        <c:auto val="1"/>
        <c:lblAlgn val="ctr"/>
        <c:lblOffset val="100"/>
        <c:tickLblSkip val="1"/>
        <c:tickMarkSkip val="1"/>
        <c:noMultiLvlLbl val="0"/>
      </c:catAx>
      <c:valAx>
        <c:axId val="51545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92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2508</c:v>
                </c:pt>
                <c:pt idx="5">
                  <c:v>2575</c:v>
                </c:pt>
                <c:pt idx="8">
                  <c:v>2637</c:v>
                </c:pt>
                <c:pt idx="11">
                  <c:v>2719</c:v>
                </c:pt>
                <c:pt idx="14">
                  <c:v>2699</c:v>
                </c:pt>
              </c:numCache>
            </c:numRef>
          </c:val>
          <c:extLst xmlns:c16r2="http://schemas.microsoft.com/office/drawing/2015/06/chart">
            <c:ext xmlns:c16="http://schemas.microsoft.com/office/drawing/2014/chart" uri="{C3380CC4-5D6E-409C-BE32-E72D297353CC}">
              <c16:uniqueId val="{00000000-0060-447A-87C4-49EE1C58E8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060-447A-87C4-49EE1C58E8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133</c:v>
                </c:pt>
                <c:pt idx="3">
                  <c:v>127</c:v>
                </c:pt>
                <c:pt idx="6">
                  <c:v>54</c:v>
                </c:pt>
                <c:pt idx="9">
                  <c:v>50</c:v>
                </c:pt>
                <c:pt idx="12">
                  <c:v>47</c:v>
                </c:pt>
              </c:numCache>
            </c:numRef>
          </c:val>
          <c:extLst xmlns:c16r2="http://schemas.microsoft.com/office/drawing/2015/06/chart">
            <c:ext xmlns:c16="http://schemas.microsoft.com/office/drawing/2014/chart" uri="{C3380CC4-5D6E-409C-BE32-E72D297353CC}">
              <c16:uniqueId val="{00000002-0060-447A-87C4-49EE1C58E8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51</c:v>
                </c:pt>
                <c:pt idx="6">
                  <c:v>98</c:v>
                </c:pt>
                <c:pt idx="9">
                  <c:v>117</c:v>
                </c:pt>
                <c:pt idx="12">
                  <c:v>125</c:v>
                </c:pt>
              </c:numCache>
            </c:numRef>
          </c:val>
          <c:extLst xmlns:c16r2="http://schemas.microsoft.com/office/drawing/2015/06/chart">
            <c:ext xmlns:c16="http://schemas.microsoft.com/office/drawing/2014/chart" uri="{C3380CC4-5D6E-409C-BE32-E72D297353CC}">
              <c16:uniqueId val="{00000003-0060-447A-87C4-49EE1C58E8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503</c:v>
                </c:pt>
                <c:pt idx="3">
                  <c:v>520</c:v>
                </c:pt>
                <c:pt idx="6">
                  <c:v>563</c:v>
                </c:pt>
                <c:pt idx="9">
                  <c:v>598</c:v>
                </c:pt>
                <c:pt idx="12">
                  <c:v>594</c:v>
                </c:pt>
              </c:numCache>
            </c:numRef>
          </c:val>
          <c:extLst xmlns:c16r2="http://schemas.microsoft.com/office/drawing/2015/06/chart">
            <c:ext xmlns:c16="http://schemas.microsoft.com/office/drawing/2014/chart" uri="{C3380CC4-5D6E-409C-BE32-E72D297353CC}">
              <c16:uniqueId val="{00000004-0060-447A-87C4-49EE1C58E8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060-447A-87C4-49EE1C58E8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060-447A-87C4-49EE1C58E8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3333</c:v>
                </c:pt>
                <c:pt idx="3">
                  <c:v>3265</c:v>
                </c:pt>
                <c:pt idx="6">
                  <c:v>3235</c:v>
                </c:pt>
                <c:pt idx="9">
                  <c:v>3244</c:v>
                </c:pt>
                <c:pt idx="12">
                  <c:v>3220</c:v>
                </c:pt>
              </c:numCache>
            </c:numRef>
          </c:val>
          <c:extLst xmlns:c16r2="http://schemas.microsoft.com/office/drawing/2015/06/chart">
            <c:ext xmlns:c16="http://schemas.microsoft.com/office/drawing/2014/chart" uri="{C3380CC4-5D6E-409C-BE32-E72D297353CC}">
              <c16:uniqueId val="{00000007-0060-447A-87C4-49EE1C58E804}"/>
            </c:ext>
          </c:extLst>
        </c:ser>
        <c:dLbls>
          <c:showLegendKey val="0"/>
          <c:showVal val="0"/>
          <c:showCatName val="0"/>
          <c:showSerName val="0"/>
          <c:showPercent val="0"/>
          <c:showBubbleSize val="0"/>
        </c:dLbls>
        <c:gapWidth val="100"/>
        <c:overlap val="100"/>
        <c:axId val="515455336"/>
        <c:axId val="515461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1501</c:v>
                </c:pt>
                <c:pt idx="2">
                  <c:v>#N/A</c:v>
                </c:pt>
                <c:pt idx="3">
                  <c:v>#N/A</c:v>
                </c:pt>
                <c:pt idx="4">
                  <c:v>1388</c:v>
                </c:pt>
                <c:pt idx="5">
                  <c:v>#N/A</c:v>
                </c:pt>
                <c:pt idx="6">
                  <c:v>#N/A</c:v>
                </c:pt>
                <c:pt idx="7">
                  <c:v>1313</c:v>
                </c:pt>
                <c:pt idx="8">
                  <c:v>#N/A</c:v>
                </c:pt>
                <c:pt idx="9">
                  <c:v>#N/A</c:v>
                </c:pt>
                <c:pt idx="10">
                  <c:v>1290</c:v>
                </c:pt>
                <c:pt idx="11">
                  <c:v>#N/A</c:v>
                </c:pt>
                <c:pt idx="12">
                  <c:v>#N/A</c:v>
                </c:pt>
                <c:pt idx="13">
                  <c:v>1287</c:v>
                </c:pt>
                <c:pt idx="14">
                  <c:v>#N/A</c:v>
                </c:pt>
              </c:numCache>
            </c:numRef>
          </c:val>
          <c:smooth val="0"/>
          <c:extLst xmlns:c16r2="http://schemas.microsoft.com/office/drawing/2015/06/chart">
            <c:ext xmlns:c16="http://schemas.microsoft.com/office/drawing/2014/chart" uri="{C3380CC4-5D6E-409C-BE32-E72D297353CC}">
              <c16:uniqueId val="{00000008-0060-447A-87C4-49EE1C58E804}"/>
            </c:ext>
          </c:extLst>
        </c:ser>
        <c:dLbls>
          <c:showLegendKey val="0"/>
          <c:showVal val="0"/>
          <c:showCatName val="0"/>
          <c:showSerName val="0"/>
          <c:showPercent val="0"/>
          <c:showBubbleSize val="0"/>
        </c:dLbls>
        <c:marker val="1"/>
        <c:smooth val="0"/>
        <c:axId val="515455336"/>
        <c:axId val="515461608"/>
      </c:lineChart>
      <c:catAx>
        <c:axId val="51545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461608"/>
        <c:crosses val="autoZero"/>
        <c:auto val="1"/>
        <c:lblAlgn val="ctr"/>
        <c:lblOffset val="100"/>
        <c:tickLblSkip val="1"/>
        <c:tickMarkSkip val="1"/>
        <c:noMultiLvlLbl val="0"/>
      </c:catAx>
      <c:valAx>
        <c:axId val="51546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45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28852</c:v>
                </c:pt>
                <c:pt idx="5">
                  <c:v>29509</c:v>
                </c:pt>
                <c:pt idx="8">
                  <c:v>28570</c:v>
                </c:pt>
                <c:pt idx="11">
                  <c:v>29357</c:v>
                </c:pt>
                <c:pt idx="14">
                  <c:v>29327</c:v>
                </c:pt>
              </c:numCache>
            </c:numRef>
          </c:val>
          <c:extLst xmlns:c16r2="http://schemas.microsoft.com/office/drawing/2015/06/chart">
            <c:ext xmlns:c16="http://schemas.microsoft.com/office/drawing/2014/chart" uri="{C3380CC4-5D6E-409C-BE32-E72D297353CC}">
              <c16:uniqueId val="{00000000-95F1-4681-9A82-636B0BD17E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1994</c:v>
                </c:pt>
                <c:pt idx="5">
                  <c:v>2072</c:v>
                </c:pt>
                <c:pt idx="8">
                  <c:v>2343</c:v>
                </c:pt>
                <c:pt idx="11">
                  <c:v>2492</c:v>
                </c:pt>
                <c:pt idx="14">
                  <c:v>2786</c:v>
                </c:pt>
              </c:numCache>
            </c:numRef>
          </c:val>
          <c:extLst xmlns:c16r2="http://schemas.microsoft.com/office/drawing/2015/06/chart">
            <c:ext xmlns:c16="http://schemas.microsoft.com/office/drawing/2014/chart" uri="{C3380CC4-5D6E-409C-BE32-E72D297353CC}">
              <c16:uniqueId val="{00000001-95F1-4681-9A82-636B0BD17E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4468</c:v>
                </c:pt>
                <c:pt idx="5">
                  <c:v>5179</c:v>
                </c:pt>
                <c:pt idx="8">
                  <c:v>6208</c:v>
                </c:pt>
                <c:pt idx="11">
                  <c:v>7485</c:v>
                </c:pt>
                <c:pt idx="14">
                  <c:v>7840</c:v>
                </c:pt>
              </c:numCache>
            </c:numRef>
          </c:val>
          <c:extLst xmlns:c16r2="http://schemas.microsoft.com/office/drawing/2015/06/chart">
            <c:ext xmlns:c16="http://schemas.microsoft.com/office/drawing/2014/chart" uri="{C3380CC4-5D6E-409C-BE32-E72D297353CC}">
              <c16:uniqueId val="{00000002-95F1-4681-9A82-636B0BD17E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F1-4681-9A82-636B0BD17E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F1-4681-9A82-636B0BD17E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F1-4681-9A82-636B0BD17E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5274</c:v>
                </c:pt>
                <c:pt idx="3">
                  <c:v>4966</c:v>
                </c:pt>
                <c:pt idx="6">
                  <c:v>4318</c:v>
                </c:pt>
                <c:pt idx="9">
                  <c:v>4309</c:v>
                </c:pt>
                <c:pt idx="12">
                  <c:v>4094</c:v>
                </c:pt>
              </c:numCache>
            </c:numRef>
          </c:val>
          <c:extLst xmlns:c16r2="http://schemas.microsoft.com/office/drawing/2015/06/chart">
            <c:ext xmlns:c16="http://schemas.microsoft.com/office/drawing/2014/chart" uri="{C3380CC4-5D6E-409C-BE32-E72D297353CC}">
              <c16:uniqueId val="{00000006-95F1-4681-9A82-636B0BD17E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1323</c:v>
                </c:pt>
                <c:pt idx="3">
                  <c:v>1460</c:v>
                </c:pt>
                <c:pt idx="6">
                  <c:v>1573</c:v>
                </c:pt>
                <c:pt idx="9">
                  <c:v>1755</c:v>
                </c:pt>
                <c:pt idx="12">
                  <c:v>1960</c:v>
                </c:pt>
              </c:numCache>
            </c:numRef>
          </c:val>
          <c:extLst xmlns:c16r2="http://schemas.microsoft.com/office/drawing/2015/06/chart">
            <c:ext xmlns:c16="http://schemas.microsoft.com/office/drawing/2014/chart" uri="{C3380CC4-5D6E-409C-BE32-E72D297353CC}">
              <c16:uniqueId val="{00000007-95F1-4681-9A82-636B0BD17E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9032</c:v>
                </c:pt>
                <c:pt idx="3">
                  <c:v>8951</c:v>
                </c:pt>
                <c:pt idx="6">
                  <c:v>9204</c:v>
                </c:pt>
                <c:pt idx="9">
                  <c:v>9506</c:v>
                </c:pt>
                <c:pt idx="12">
                  <c:v>9511</c:v>
                </c:pt>
              </c:numCache>
            </c:numRef>
          </c:val>
          <c:extLst xmlns:c16r2="http://schemas.microsoft.com/office/drawing/2015/06/chart">
            <c:ext xmlns:c16="http://schemas.microsoft.com/office/drawing/2014/chart" uri="{C3380CC4-5D6E-409C-BE32-E72D297353CC}">
              <c16:uniqueId val="{00000008-95F1-4681-9A82-636B0BD17E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352</c:v>
                </c:pt>
                <c:pt idx="3">
                  <c:v>154</c:v>
                </c:pt>
                <c:pt idx="6">
                  <c:v>99</c:v>
                </c:pt>
                <c:pt idx="9">
                  <c:v>63</c:v>
                </c:pt>
                <c:pt idx="12">
                  <c:v>134</c:v>
                </c:pt>
              </c:numCache>
            </c:numRef>
          </c:val>
          <c:extLst xmlns:c16r2="http://schemas.microsoft.com/office/drawing/2015/06/chart">
            <c:ext xmlns:c16="http://schemas.microsoft.com/office/drawing/2014/chart" uri="{C3380CC4-5D6E-409C-BE32-E72D297353CC}">
              <c16:uniqueId val="{00000009-95F1-4681-9A82-636B0BD17E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35392</c:v>
                </c:pt>
                <c:pt idx="3">
                  <c:v>36410</c:v>
                </c:pt>
                <c:pt idx="6">
                  <c:v>35965</c:v>
                </c:pt>
                <c:pt idx="9">
                  <c:v>36295</c:v>
                </c:pt>
                <c:pt idx="12">
                  <c:v>36204</c:v>
                </c:pt>
              </c:numCache>
            </c:numRef>
          </c:val>
          <c:extLst xmlns:c16r2="http://schemas.microsoft.com/office/drawing/2015/06/chart">
            <c:ext xmlns:c16="http://schemas.microsoft.com/office/drawing/2014/chart" uri="{C3380CC4-5D6E-409C-BE32-E72D297353CC}">
              <c16:uniqueId val="{0000000A-95F1-4681-9A82-636B0BD17E81}"/>
            </c:ext>
          </c:extLst>
        </c:ser>
        <c:dLbls>
          <c:showLegendKey val="0"/>
          <c:showVal val="0"/>
          <c:showCatName val="0"/>
          <c:showSerName val="0"/>
          <c:showPercent val="0"/>
          <c:showBubbleSize val="0"/>
        </c:dLbls>
        <c:gapWidth val="100"/>
        <c:overlap val="100"/>
        <c:axId val="515456512"/>
        <c:axId val="515456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16058</c:v>
                </c:pt>
                <c:pt idx="2">
                  <c:v>#N/A</c:v>
                </c:pt>
                <c:pt idx="3">
                  <c:v>#N/A</c:v>
                </c:pt>
                <c:pt idx="4">
                  <c:v>15181</c:v>
                </c:pt>
                <c:pt idx="5">
                  <c:v>#N/A</c:v>
                </c:pt>
                <c:pt idx="6">
                  <c:v>#N/A</c:v>
                </c:pt>
                <c:pt idx="7">
                  <c:v>14038</c:v>
                </c:pt>
                <c:pt idx="8">
                  <c:v>#N/A</c:v>
                </c:pt>
                <c:pt idx="9">
                  <c:v>#N/A</c:v>
                </c:pt>
                <c:pt idx="10">
                  <c:v>12594</c:v>
                </c:pt>
                <c:pt idx="11">
                  <c:v>#N/A</c:v>
                </c:pt>
                <c:pt idx="12">
                  <c:v>#N/A</c:v>
                </c:pt>
                <c:pt idx="13">
                  <c:v>11951</c:v>
                </c:pt>
                <c:pt idx="14">
                  <c:v>#N/A</c:v>
                </c:pt>
              </c:numCache>
            </c:numRef>
          </c:val>
          <c:smooth val="0"/>
          <c:extLst xmlns:c16r2="http://schemas.microsoft.com/office/drawing/2015/06/chart">
            <c:ext xmlns:c16="http://schemas.microsoft.com/office/drawing/2014/chart" uri="{C3380CC4-5D6E-409C-BE32-E72D297353CC}">
              <c16:uniqueId val="{0000000B-95F1-4681-9A82-636B0BD17E81}"/>
            </c:ext>
          </c:extLst>
        </c:ser>
        <c:dLbls>
          <c:showLegendKey val="0"/>
          <c:showVal val="0"/>
          <c:showCatName val="0"/>
          <c:showSerName val="0"/>
          <c:showPercent val="0"/>
          <c:showBubbleSize val="0"/>
        </c:dLbls>
        <c:marker val="1"/>
        <c:smooth val="0"/>
        <c:axId val="515456512"/>
        <c:axId val="515456904"/>
      </c:lineChart>
      <c:catAx>
        <c:axId val="5154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456904"/>
        <c:crosses val="autoZero"/>
        <c:auto val="1"/>
        <c:lblAlgn val="ctr"/>
        <c:lblOffset val="100"/>
        <c:tickLblSkip val="1"/>
        <c:tickMarkSkip val="1"/>
        <c:noMultiLvlLbl val="0"/>
      </c:catAx>
      <c:valAx>
        <c:axId val="515456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4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3847</c:v>
                </c:pt>
                <c:pt idx="1">
                  <c:v>4449</c:v>
                </c:pt>
                <c:pt idx="2">
                  <c:v>2516</c:v>
                </c:pt>
              </c:numCache>
            </c:numRef>
          </c:val>
          <c:extLst xmlns:c16r2="http://schemas.microsoft.com/office/drawing/2015/06/chart">
            <c:ext xmlns:c16="http://schemas.microsoft.com/office/drawing/2014/chart" uri="{C3380CC4-5D6E-409C-BE32-E72D297353CC}">
              <c16:uniqueId val="{00000000-B8C9-4FC4-8BBF-8E3F23C60C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2301</c:v>
                </c:pt>
                <c:pt idx="1">
                  <c:v>2974</c:v>
                </c:pt>
                <c:pt idx="2">
                  <c:v>3261</c:v>
                </c:pt>
              </c:numCache>
            </c:numRef>
          </c:val>
          <c:extLst xmlns:c16r2="http://schemas.microsoft.com/office/drawing/2015/06/chart">
            <c:ext xmlns:c16="http://schemas.microsoft.com/office/drawing/2014/chart" uri="{C3380CC4-5D6E-409C-BE32-E72D297353CC}">
              <c16:uniqueId val="{00000001-B8C9-4FC4-8BBF-8E3F23C60C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3566</c:v>
                </c:pt>
                <c:pt idx="1">
                  <c:v>2877</c:v>
                </c:pt>
                <c:pt idx="2">
                  <c:v>4640</c:v>
                </c:pt>
              </c:numCache>
            </c:numRef>
          </c:val>
          <c:extLst xmlns:c16r2="http://schemas.microsoft.com/office/drawing/2015/06/chart">
            <c:ext xmlns:c16="http://schemas.microsoft.com/office/drawing/2014/chart" uri="{C3380CC4-5D6E-409C-BE32-E72D297353CC}">
              <c16:uniqueId val="{00000002-B8C9-4FC4-8BBF-8E3F23C60C2A}"/>
            </c:ext>
          </c:extLst>
        </c:ser>
        <c:dLbls>
          <c:showLegendKey val="0"/>
          <c:showVal val="0"/>
          <c:showCatName val="0"/>
          <c:showSerName val="0"/>
          <c:showPercent val="0"/>
          <c:showBubbleSize val="0"/>
        </c:dLbls>
        <c:gapWidth val="120"/>
        <c:overlap val="100"/>
        <c:axId val="515457688"/>
        <c:axId val="515458080"/>
      </c:barChart>
      <c:catAx>
        <c:axId val="51545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458080"/>
        <c:crosses val="autoZero"/>
        <c:auto val="1"/>
        <c:lblAlgn val="ctr"/>
        <c:lblOffset val="100"/>
        <c:tickLblSkip val="1"/>
        <c:tickMarkSkip val="1"/>
        <c:noMultiLvlLbl val="0"/>
      </c:catAx>
      <c:valAx>
        <c:axId val="515458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45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78-4484-96DE-F72AADA30526}"/>
                </c:ext>
                <c:ext xmlns:c15="http://schemas.microsoft.com/office/drawing/2012/chart" uri="{CE6537A1-D6FC-4f65-9D91-7224C49458BB}">
                  <c15:dlblFieldTable>
                    <c15:dlblFTEntry>
                      <c15:txfldGUID>{65D4324B-2DE3-4918-A37F-A58E9EE2215B}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78-4484-96DE-F72AADA30526}"/>
                </c:ext>
                <c:ext xmlns:c15="http://schemas.microsoft.com/office/drawing/2012/chart" uri="{CE6537A1-D6FC-4f65-9D91-7224C49458BB}">
                  <c15:dlblFieldTable>
                    <c15:dlblFTEntry>
                      <c15:txfldGUID>{58E20B1F-1BF2-4063-98B0-C53BC17B20BC}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78-4484-96DE-F72AADA30526}"/>
                </c:ext>
                <c:ext xmlns:c15="http://schemas.microsoft.com/office/drawing/2012/chart" uri="{CE6537A1-D6FC-4f65-9D91-7224C49458BB}">
                  <c15:dlblFieldTable>
                    <c15:dlblFTEntry>
                      <c15:txfldGUID>{FC1EB683-1D16-47D2-B856-6BF3507A5E75}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78-4484-96DE-F72AADA30526}"/>
                </c:ext>
                <c:ext xmlns:c15="http://schemas.microsoft.com/office/drawing/2012/chart" uri="{CE6537A1-D6FC-4f65-9D91-7224C49458BB}">
                  <c15:dlblFieldTable>
                    <c15:dlblFTEntry>
                      <c15:txfldGUID>{03A07351-1CF5-4A4F-9E60-BE283D220606}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78-4484-96DE-F72AADA30526}"/>
                </c:ext>
                <c:ext xmlns:c15="http://schemas.microsoft.com/office/drawing/2012/chart" uri="{CE6537A1-D6FC-4f65-9D91-7224C49458BB}">
                  <c15:dlblFieldTable>
                    <c15:dlblFTEntry>
                      <c15:txfldGUID>{091B3B9B-04E3-4243-9C3D-E7DA7BECD7FA}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78-4484-96DE-F72AADA30526}"/>
                </c:ext>
                <c:ext xmlns:c15="http://schemas.microsoft.com/office/drawing/2012/chart" uri="{CE6537A1-D6FC-4f65-9D91-7224C49458BB}">
                  <c15:dlblFieldTable>
                    <c15:dlblFTEntry>
                      <c15:txfldGUID>{828BA709-E21E-4CD4-BA29-D5000E5F1276}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78-4484-96DE-F72AADA30526}"/>
                </c:ext>
                <c:ext xmlns:c15="http://schemas.microsoft.com/office/drawing/2012/chart" uri="{CE6537A1-D6FC-4f65-9D91-7224C49458BB}">
                  <c15:dlblFieldTable>
                    <c15:dlblFTEntry>
                      <c15:txfldGUID>{7B9E124F-77F0-4D02-A502-5DA7A8EF7E01}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78-4484-96DE-F72AADA30526}"/>
                </c:ext>
                <c:ext xmlns:c15="http://schemas.microsoft.com/office/drawing/2012/chart" uri="{CE6537A1-D6FC-4f65-9D91-7224C49458BB}">
                  <c15:dlblFieldTable>
                    <c15:dlblFTEntry>
                      <c15:txfldGUID>{8A2D3725-C494-4E85-A6C2-DD299A87C3C1}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78-4484-96DE-F72AADA30526}"/>
                </c:ext>
                <c:ext xmlns:c15="http://schemas.microsoft.com/office/drawing/2012/chart" uri="{CE6537A1-D6FC-4f65-9D91-7224C49458BB}">
                  <c15:dlblFieldTable>
                    <c15:dlblFTEntry>
                      <c15:txfldGUID>{59249D7F-5DBD-4F88-B21E-C8110E2D7797}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59.8</c:v>
                </c:pt>
                <c:pt idx="24">
                  <c:v>59.8</c:v>
                </c:pt>
                <c:pt idx="32">
                  <c:v>61.2</c:v>
                </c:pt>
              </c:numCache>
            </c:numRef>
          </c:xVal>
          <c:yVal>
            <c:numRef>
              <c:f>公会計指標分析・財政指標組合せ分析表!$BP$51:$DC$51</c:f>
              <c:numCache>
                <c:formatCode>#,##0.0;"▲ "#,##0.0</c:formatCode>
                <c:ptCount val="40"/>
                <c:pt idx="16">
                  <c:v>124.3</c:v>
                </c:pt>
                <c:pt idx="24">
                  <c:v>116.3</c:v>
                </c:pt>
                <c:pt idx="32">
                  <c:v>113.6</c:v>
                </c:pt>
              </c:numCache>
            </c:numRef>
          </c:yVal>
          <c:smooth val="0"/>
          <c:extLst xmlns:c16r2="http://schemas.microsoft.com/office/drawing/2015/06/chart">
            <c:ext xmlns:c16="http://schemas.microsoft.com/office/drawing/2014/chart" uri="{C3380CC4-5D6E-409C-BE32-E72D297353CC}">
              <c16:uniqueId val="{00000009-4178-4484-96DE-F72AADA30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78-4484-96DE-F72AADA30526}"/>
                </c:ext>
                <c:ext xmlns:c15="http://schemas.microsoft.com/office/drawing/2012/chart" uri="{CE6537A1-D6FC-4f65-9D91-7224C49458BB}">
                  <c15:dlblFieldTable>
                    <c15:dlblFTEntry>
                      <c15:txfldGUID>{91BF67E6-3501-40C7-ABCD-F5A9E5C5E05B}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78-4484-96DE-F72AADA30526}"/>
                </c:ext>
                <c:ext xmlns:c15="http://schemas.microsoft.com/office/drawing/2012/chart" uri="{CE6537A1-D6FC-4f65-9D91-7224C49458BB}">
                  <c15:dlblFieldTable>
                    <c15:dlblFTEntry>
                      <c15:txfldGUID>{D0956FBA-BFAC-4AF4-AC9C-C5BE8A55678A}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78-4484-96DE-F72AADA30526}"/>
                </c:ext>
                <c:ext xmlns:c15="http://schemas.microsoft.com/office/drawing/2012/chart" uri="{CE6537A1-D6FC-4f65-9D91-7224C49458BB}">
                  <c15:dlblFieldTable>
                    <c15:dlblFTEntry>
                      <c15:txfldGUID>{9CD492F6-AA25-4888-9457-F88161C87C1C}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78-4484-96DE-F72AADA30526}"/>
                </c:ext>
                <c:ext xmlns:c15="http://schemas.microsoft.com/office/drawing/2012/chart" uri="{CE6537A1-D6FC-4f65-9D91-7224C49458BB}">
                  <c15:dlblFieldTable>
                    <c15:dlblFTEntry>
                      <c15:txfldGUID>{750F7634-11ED-4CB1-B017-2EF46CA46EEC}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78-4484-96DE-F72AADA30526}"/>
                </c:ext>
                <c:ext xmlns:c15="http://schemas.microsoft.com/office/drawing/2012/chart" uri="{CE6537A1-D6FC-4f65-9D91-7224C49458BB}">
                  <c15:dlblFieldTable>
                    <c15:dlblFTEntry>
                      <c15:txfldGUID>{8BBE4AE0-56CB-4C20-83D6-850794AEA20F}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78-4484-96DE-F72AADA30526}"/>
                </c:ext>
                <c:ext xmlns:c15="http://schemas.microsoft.com/office/drawing/2012/chart" uri="{CE6537A1-D6FC-4f65-9D91-7224C49458BB}">
                  <c15:dlblFieldTable>
                    <c15:dlblFTEntry>
                      <c15:txfldGUID>{F1AA0C5A-3693-4B37-8910-4889FEE76262}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78-4484-96DE-F72AADA30526}"/>
                </c:ext>
                <c:ext xmlns:c15="http://schemas.microsoft.com/office/drawing/2012/chart" uri="{CE6537A1-D6FC-4f65-9D91-7224C49458BB}">
                  <c15:dlblFieldTable>
                    <c15:dlblFTEntry>
                      <c15:txfldGUID>{C6BC2E79-F0B7-43EC-8705-ACA02162BFF3}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78-4484-96DE-F72AADA30526}"/>
                </c:ext>
                <c:ext xmlns:c15="http://schemas.microsoft.com/office/drawing/2012/chart" uri="{CE6537A1-D6FC-4f65-9D91-7224C49458BB}">
                  <c15:dlblFieldTable>
                    <c15:dlblFTEntry>
                      <c15:txfldGUID>{CF84343B-03F5-4881-BE8C-C9EF1515BA3A}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78-4484-96DE-F72AADA30526}"/>
                </c:ext>
                <c:ext xmlns:c15="http://schemas.microsoft.com/office/drawing/2012/chart" uri="{CE6537A1-D6FC-4f65-9D91-7224C49458BB}">
                  <c15:dlblFieldTable>
                    <c15:dlblFTEntry>
                      <c15:txfldGUID>{44AF8206-0623-4FCC-A885-7C41E23339FA}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4178-4484-96DE-F72AADA30526}"/>
            </c:ext>
          </c:extLst>
        </c:ser>
        <c:dLbls>
          <c:showLegendKey val="0"/>
          <c:showVal val="1"/>
          <c:showCatName val="0"/>
          <c:showSerName val="0"/>
          <c:showPercent val="0"/>
          <c:showBubbleSize val="0"/>
        </c:dLbls>
        <c:axId val="655292880"/>
        <c:axId val="655301896"/>
      </c:scatterChart>
      <c:valAx>
        <c:axId val="655292880"/>
        <c:scaling>
          <c:orientation val="minMax"/>
          <c:max val="61.9"/>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5301896"/>
        <c:crosses val="autoZero"/>
        <c:crossBetween val="midCat"/>
      </c:valAx>
      <c:valAx>
        <c:axId val="65530189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5292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56-4316-9E07-4BFCFF8E9977}"/>
                </c:ext>
                <c:ext xmlns:c15="http://schemas.microsoft.com/office/drawing/2012/chart" uri="{CE6537A1-D6FC-4f65-9D91-7224C49458BB}">
                  <c15:dlblFieldTable>
                    <c15:dlblFTEntry>
                      <c15:txfldGUID>{A655466B-6122-465A-8861-85DB0FDAA97D}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56-4316-9E07-4BFCFF8E9977}"/>
                </c:ext>
                <c:ext xmlns:c15="http://schemas.microsoft.com/office/drawing/2012/chart" uri="{CE6537A1-D6FC-4f65-9D91-7224C49458BB}">
                  <c15:dlblFieldTable>
                    <c15:dlblFTEntry>
                      <c15:txfldGUID>{88CB76C4-9F08-4614-B619-D3D24B29E11C}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56-4316-9E07-4BFCFF8E9977}"/>
                </c:ext>
                <c:ext xmlns:c15="http://schemas.microsoft.com/office/drawing/2012/chart" uri="{CE6537A1-D6FC-4f65-9D91-7224C49458BB}">
                  <c15:dlblFieldTable>
                    <c15:dlblFTEntry>
                      <c15:txfldGUID>{EAFF4840-2E65-4074-9C73-45E9108F8A1F}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56-4316-9E07-4BFCFF8E9977}"/>
                </c:ext>
                <c:ext xmlns:c15="http://schemas.microsoft.com/office/drawing/2012/chart" uri="{CE6537A1-D6FC-4f65-9D91-7224C49458BB}">
                  <c15:dlblFieldTable>
                    <c15:dlblFTEntry>
                      <c15:txfldGUID>{53BCFFAB-7783-4689-82DF-8CBCF6AB0017}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56-4316-9E07-4BFCFF8E9977}"/>
                </c:ext>
                <c:ext xmlns:c15="http://schemas.microsoft.com/office/drawing/2012/chart" uri="{CE6537A1-D6FC-4f65-9D91-7224C49458BB}">
                  <c15:dlblFieldTable>
                    <c15:dlblFTEntry>
                      <c15:txfldGUID>{345DA572-C130-48AA-A22D-800FAE3FD780}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56-4316-9E07-4BFCFF8E9977}"/>
                </c:ext>
                <c:ext xmlns:c15="http://schemas.microsoft.com/office/drawing/2012/chart" uri="{CE6537A1-D6FC-4f65-9D91-7224C49458BB}">
                  <c15:dlblFieldTable>
                    <c15:dlblFTEntry>
                      <c15:txfldGUID>{CF3F0A57-6AE4-4A5F-9790-9C42BF653413}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56-4316-9E07-4BFCFF8E9977}"/>
                </c:ext>
                <c:ext xmlns:c15="http://schemas.microsoft.com/office/drawing/2012/chart" uri="{CE6537A1-D6FC-4f65-9D91-7224C49458BB}">
                  <c15:dlblFieldTable>
                    <c15:dlblFTEntry>
                      <c15:txfldGUID>{6C5EBCCB-4056-4DAF-802E-22E38DCF33CB}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476332396515668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56-4316-9E07-4BFCFF8E9977}"/>
                </c:ext>
                <c:ext xmlns:c15="http://schemas.microsoft.com/office/drawing/2012/chart" uri="{CE6537A1-D6FC-4f65-9D91-7224C49458BB}">
                  <c15:dlblFieldTable>
                    <c15:dlblFTEntry>
                      <c15:txfldGUID>{542CE3B3-2A95-4E9B-A604-ADD22E5AF98D}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5.006997021043121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56-4316-9E07-4BFCFF8E9977}"/>
                </c:ext>
                <c:ext xmlns:c15="http://schemas.microsoft.com/office/drawing/2012/chart" uri="{CE6537A1-D6FC-4f65-9D91-7224C49458BB}">
                  <c15:dlblFieldTable>
                    <c15:dlblFTEntry>
                      <c15:txfldGUID>{6E4CE86F-C4CE-42B3-9238-C344BB401D69}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13.3</c:v>
                </c:pt>
                <c:pt idx="16">
                  <c:v>12.2</c:v>
                </c:pt>
                <c:pt idx="24">
                  <c:v>11.9</c:v>
                </c:pt>
                <c:pt idx="32">
                  <c:v>11.9</c:v>
                </c:pt>
              </c:numCache>
            </c:numRef>
          </c:xVal>
          <c:yVal>
            <c:numRef>
              <c:f>公会計指標分析・財政指標組合せ分析表!$BP$73:$DC$73</c:f>
              <c:numCache>
                <c:formatCode>#,##0.0;"▲ "#,##0.0</c:formatCode>
                <c:ptCount val="40"/>
                <c:pt idx="0">
                  <c:v>138.1</c:v>
                </c:pt>
                <c:pt idx="8">
                  <c:v>133.30000000000001</c:v>
                </c:pt>
                <c:pt idx="16">
                  <c:v>124.3</c:v>
                </c:pt>
                <c:pt idx="24">
                  <c:v>116.3</c:v>
                </c:pt>
                <c:pt idx="32">
                  <c:v>113.6</c:v>
                </c:pt>
              </c:numCache>
            </c:numRef>
          </c:yVal>
          <c:smooth val="0"/>
          <c:extLst xmlns:c16r2="http://schemas.microsoft.com/office/drawing/2015/06/chart">
            <c:ext xmlns:c16="http://schemas.microsoft.com/office/drawing/2014/chart" uri="{C3380CC4-5D6E-409C-BE32-E72D297353CC}">
              <c16:uniqueId val="{00000009-8056-4316-9E07-4BFCFF8E99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56-4316-9E07-4BFCFF8E9977}"/>
                </c:ext>
                <c:ext xmlns:c15="http://schemas.microsoft.com/office/drawing/2012/chart" uri="{CE6537A1-D6FC-4f65-9D91-7224C49458BB}">
                  <c15:dlblFieldTable>
                    <c15:dlblFTEntry>
                      <c15:txfldGUID>{FEF3BF00-C2B0-4116-9071-3791194EB052}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56-4316-9E07-4BFCFF8E9977}"/>
                </c:ext>
                <c:ext xmlns:c15="http://schemas.microsoft.com/office/drawing/2012/chart" uri="{CE6537A1-D6FC-4f65-9D91-7224C49458BB}">
                  <c15:dlblFieldTable>
                    <c15:dlblFTEntry>
                      <c15:txfldGUID>{57052C91-77BE-4C16-A633-6D989DF52669}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56-4316-9E07-4BFCFF8E9977}"/>
                </c:ext>
                <c:ext xmlns:c15="http://schemas.microsoft.com/office/drawing/2012/chart" uri="{CE6537A1-D6FC-4f65-9D91-7224C49458BB}">
                  <c15:dlblFieldTable>
                    <c15:dlblFTEntry>
                      <c15:txfldGUID>{F267E22A-8CB5-4AFC-BD5F-8984284EB8B7}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56-4316-9E07-4BFCFF8E9977}"/>
                </c:ext>
                <c:ext xmlns:c15="http://schemas.microsoft.com/office/drawing/2012/chart" uri="{CE6537A1-D6FC-4f65-9D91-7224C49458BB}">
                  <c15:dlblFieldTable>
                    <c15:dlblFTEntry>
                      <c15:txfldGUID>{768988EB-FAA4-4365-9120-55A764D721B3}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56-4316-9E07-4BFCFF8E9977}"/>
                </c:ext>
                <c:ext xmlns:c15="http://schemas.microsoft.com/office/drawing/2012/chart" uri="{CE6537A1-D6FC-4f65-9D91-7224C49458BB}">
                  <c15:dlblFieldTable>
                    <c15:dlblFTEntry>
                      <c15:txfldGUID>{A9E18B7A-5B4A-43F1-90B2-3D8A2E83588C}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56-4316-9E07-4BFCFF8E9977}"/>
                </c:ext>
                <c:ext xmlns:c15="http://schemas.microsoft.com/office/drawing/2012/chart" uri="{CE6537A1-D6FC-4f65-9D91-7224C49458BB}">
                  <c15:dlblFieldTable>
                    <c15:dlblFTEntry>
                      <c15:txfldGUID>{CA4EDBB8-E1D1-48CC-B374-B3C83D81C920}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56-4316-9E07-4BFCFF8E9977}"/>
                </c:ext>
                <c:ext xmlns:c15="http://schemas.microsoft.com/office/drawing/2012/chart" uri="{CE6537A1-D6FC-4f65-9D91-7224C49458BB}">
                  <c15:dlblFieldTable>
                    <c15:dlblFTEntry>
                      <c15:txfldGUID>{59D9EAA0-38DA-4DA1-AEF3-EAED44F486EE}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437720549720177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56-4316-9E07-4BFCFF8E9977}"/>
                </c:ext>
                <c:ext xmlns:c15="http://schemas.microsoft.com/office/drawing/2012/chart" uri="{CE6537A1-D6FC-4f65-9D91-7224C49458BB}">
                  <c15:dlblFieldTable>
                    <c15:dlblFTEntry>
                      <c15:txfldGUID>{593E0D43-843E-4730-87DC-95A1838AEA38}</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90187777410194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56-4316-9E07-4BFCFF8E9977}"/>
                </c:ext>
                <c:ext xmlns:c15="http://schemas.microsoft.com/office/drawing/2012/chart" uri="{CE6537A1-D6FC-4f65-9D91-7224C49458BB}">
                  <c15:dlblFieldTable>
                    <c15:dlblFTEntry>
                      <c15:txfldGUID>{CD29DD5A-7C89-433F-835C-7E8A59363E52}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8056-4316-9E07-4BFCFF8E9977}"/>
            </c:ext>
          </c:extLst>
        </c:ser>
        <c:dLbls>
          <c:showLegendKey val="0"/>
          <c:showVal val="1"/>
          <c:showCatName val="0"/>
          <c:showSerName val="0"/>
          <c:showPercent val="0"/>
          <c:showBubbleSize val="0"/>
        </c:dLbls>
        <c:axId val="655299544"/>
        <c:axId val="655299152"/>
      </c:scatterChart>
      <c:valAx>
        <c:axId val="655299544"/>
        <c:scaling>
          <c:orientation val="minMax"/>
          <c:max val="1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5299152"/>
        <c:crosses val="autoZero"/>
        <c:crossBetween val="midCat"/>
      </c:valAx>
      <c:valAx>
        <c:axId val="655299152"/>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5299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横ばいで推移し、下水道・水道・病院等に係る準元利償還金は増加傾向となっている。一方、これらの元利償還金等から控除する算入公債費等は、交付税算入率が高い地方債の活用により増加しているため、結果、実質公債費比率の分子は年々減少傾向にある。しかし、標準財政規模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年度において前年度比較で△</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となっており、普通交付税の減により継続的に縮小している。今後も、標準財政規模の縮小が見込まれるため、分子の縮減が課題となることから、建設事業の抑制や繰上償還の実施により、実質公債費比率の上昇を抑え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将来負担額は、一般会計の地方債現在高が高い水準にあること、また上下水道会計の地方債現在高に対する負担が増加していることより、平成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年度より高い水準を維持しながら推移している。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一方で、減債基金の増加等により、充当可能財源が毎年増加傾向にあるため、将来負担率の分子である実質的な将来負担額は減少傾向となっている。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標準財政規模は普通交付税の減により継続的に縮小しており、今後も縮小していく見込みにあるため、建設事業の抑制や公営企業会計における建設費負担の適正化のための使用料見直しを視野にいれる等、将来負担を軽減する方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基金全体としては、特定目的基金を事業の実施に合わせて取崩しているが、継続的な財政調整基金と減債基金の積増しに</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年度では総額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百万円超となっており、過去最大の基金残高を保有している状態である。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使途特定の基金については、事業の進捗に合わせて取り崩していくこととし、一方で随時、有効な財源を活用した積立て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財政調整基金や減債基金については、財源不足の補填や公債費低減のための繰上償還の際に、機動的に取崩していくこと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とし、一方で残高の減少を緩やかにするためにも、経費節減等によりその原資を捻出し、積増しを実施する。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合併振興基金－新市建設計画に定められた事業に要する経費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公共施設等整備保全基金－公共施設等の整備及び保全に要する経費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市民特別健診事業基金－市民の健康増進を図ることを目的とした市民特別健診事業に要する経費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子ども医療費助成事業基金－子ども医療費助成事業に要する経費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農業振興基金－農業経営の効率化に必要な農業機械・施設の整備又は地力回復に要する経費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年度においては、各事業の実施に合わせて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百万円の取崩し処分を行っているが、債券運用収入等による合併</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振興基金への積立てもあり、年度末残高は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年度においては、各事業の実施により、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百万円を取崩ししているが、新設した公共施設等整備保全基金、農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業振興基金に積立てしているため、年度末残高は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1,763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今後も事業の進捗に合わせて、随時取崩しを行い、最大限活用していくこととしている。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また、事業実施・継続に影響が出ることのないよう、有効な財源を活用しての積立てを機を見て実施する必要がある。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公共施設等整備保全基金については、中長期的に、公共施設の更新整備・維持補修に要する費用を補填するための財源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とするものであり、公共施設等総合管理計画における個別計画による施設の最適化を実施する際の財源にも活用すること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年度においては、剰余金及び債権運用収入により、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百万円の積立てを実現しており、年度末残高は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百万円を取り崩し、新設した特定目的基金「公共施設等整備保全基金」に積立てを行ったため、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今後は、普通交付税の減少等、歳入の先細りにより生じる慢性的な財源不足を補填するために取崩していくことが見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込まれている。これまでの継続的な積立て局面から、取崩し局面に転換となる。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行政改革や施設統廃合を進めることで、経費を節減し、取崩し額の縮減を図り、残高の維持若しくは緩やかな減少と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年度においては、繰上償還の原資として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百万円取崩ししているが、前年度剰余金及び債権運用収入により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985</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百万円を積立てし、年度末残高は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年度では、前年度に引き続き繰上償還を実施し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てしたため、年度末残高は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これまで同様、繰上償還の原資とするほか、地方債残高の増加による世代間の公債費負担の平準化を図るため、適宜必</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要に応じて取崩しを行う。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他団体と比較し比率が若干高い傾向にあり老朽化した資産が多い事があげられる。今後の維持補修や施設の更新等の増加が懸念されるため、公共施設管理計画を元に計画的な施設整備や民間施設の利活用、資産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利用</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した収入の確保などの施策が必要である。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206240" y="5171440"/>
          <a:ext cx="1270" cy="11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258945" y="634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119245" y="6338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258945" y="49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119245" y="51714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258945" y="5767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157345" y="578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3537585" y="5776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2867025" y="56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167767</xdr:rowOff>
    </xdr:from>
    <xdr:to>
      <xdr:col>23</xdr:col>
      <xdr:colOff>136525</xdr:colOff>
      <xdr:row>29</xdr:row>
      <xdr:rowOff>97917</xdr:rowOff>
    </xdr:to>
    <xdr:sp macro="" textlink="">
      <xdr:nvSpPr>
        <xdr:cNvPr id="76" name="楕円 75"/>
        <xdr:cNvSpPr/>
      </xdr:nvSpPr>
      <xdr:spPr>
        <a:xfrm>
          <a:off x="4157345" y="5616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19194</xdr:rowOff>
    </xdr:from>
    <xdr:ext cx="405111" cy="259045"/>
    <xdr:sp macro="" textlink="">
      <xdr:nvSpPr>
        <xdr:cNvPr id="77" name="有形固定資産減価償却率該当値テキスト"/>
        <xdr:cNvSpPr txBox="1"/>
      </xdr:nvSpPr>
      <xdr:spPr>
        <a:xfrm>
          <a:off x="4258945" y="546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78" name="楕円 77"/>
        <xdr:cNvSpPr/>
      </xdr:nvSpPr>
      <xdr:spPr>
        <a:xfrm>
          <a:off x="3537585" y="5642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47117</xdr:rowOff>
    </xdr:from>
    <xdr:to>
      <xdr:col>23</xdr:col>
      <xdr:colOff>85725</xdr:colOff>
      <xdr:row>29</xdr:row>
      <xdr:rowOff>77343</xdr:rowOff>
    </xdr:to>
    <xdr:cxnSp macro="">
      <xdr:nvCxnSpPr>
        <xdr:cNvPr id="79" name="直線コネクタ 78"/>
        <xdr:cNvCxnSpPr/>
      </xdr:nvCxnSpPr>
      <xdr:spPr>
        <a:xfrm flipV="1">
          <a:off x="3588385" y="5663057"/>
          <a:ext cx="6197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26543</xdr:rowOff>
    </xdr:from>
    <xdr:to>
      <xdr:col>15</xdr:col>
      <xdr:colOff>187325</xdr:colOff>
      <xdr:row>29</xdr:row>
      <xdr:rowOff>128143</xdr:rowOff>
    </xdr:to>
    <xdr:sp macro="" textlink="">
      <xdr:nvSpPr>
        <xdr:cNvPr id="80" name="楕円 79"/>
        <xdr:cNvSpPr/>
      </xdr:nvSpPr>
      <xdr:spPr>
        <a:xfrm>
          <a:off x="2867025" y="5642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77343</xdr:rowOff>
    </xdr:from>
    <xdr:to>
      <xdr:col>19</xdr:col>
      <xdr:colOff>136525</xdr:colOff>
      <xdr:row>29</xdr:row>
      <xdr:rowOff>77343</xdr:rowOff>
    </xdr:to>
    <xdr:cxnSp macro="">
      <xdr:nvCxnSpPr>
        <xdr:cNvPr id="81" name="直線コネクタ 80"/>
        <xdr:cNvCxnSpPr/>
      </xdr:nvCxnSpPr>
      <xdr:spPr>
        <a:xfrm>
          <a:off x="2917825" y="5693283"/>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2" name="n_1aveValue有形固定資産減価償却率"/>
        <xdr:cNvSpPr txBox="1"/>
      </xdr:nvSpPr>
      <xdr:spPr>
        <a:xfrm>
          <a:off x="3395989" y="586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3" name="n_2aveValue有形固定資産減価償却率"/>
        <xdr:cNvSpPr txBox="1"/>
      </xdr:nvSpPr>
      <xdr:spPr>
        <a:xfrm>
          <a:off x="2738129" y="576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84" name="n_1mainValue有形固定資産減価償却率"/>
        <xdr:cNvSpPr txBox="1"/>
      </xdr:nvSpPr>
      <xdr:spPr>
        <a:xfrm>
          <a:off x="339598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85" name="n_2mainValue有形固定資産減価償却率"/>
        <xdr:cNvSpPr txBox="1"/>
      </xdr:nvSpPr>
      <xdr:spPr>
        <a:xfrm>
          <a:off x="273812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普通交付税の合併算定替の縮減により分母が減少傾向のため、債務償還可能年数は増加傾向にある。今後、業務収入等の分母の増加が難しいことから、業務支出の節減に努める必要がある。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959423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3027660" y="5316190"/>
          <a:ext cx="1269" cy="133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3080365" y="509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2963525" y="531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21" name="債務償還可能年数平均値テキスト"/>
        <xdr:cNvSpPr txBox="1"/>
      </xdr:nvSpPr>
      <xdr:spPr>
        <a:xfrm>
          <a:off x="13080365" y="600992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3001625" y="6031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8" name="楕円 127"/>
        <xdr:cNvSpPr/>
      </xdr:nvSpPr>
      <xdr:spPr>
        <a:xfrm>
          <a:off x="13001625" y="5782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29" name="債務償還可能年数該当値テキスト"/>
        <xdr:cNvSpPr txBox="1"/>
      </xdr:nvSpPr>
      <xdr:spPr>
        <a:xfrm>
          <a:off x="13080365" y="5633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086225" y="580834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12496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124960" y="55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020820" y="580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12496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03606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312160" y="643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51460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0" name="楕円 69"/>
        <xdr:cNvSpPr/>
      </xdr:nvSpPr>
      <xdr:spPr>
        <a:xfrm>
          <a:off x="4036060" y="628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1" name="【道路】&#10;有形固定資産減価償却率該当値テキスト"/>
        <xdr:cNvSpPr txBox="1"/>
      </xdr:nvSpPr>
      <xdr:spPr>
        <a:xfrm>
          <a:off x="412496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2" name="楕円 71"/>
        <xdr:cNvSpPr/>
      </xdr:nvSpPr>
      <xdr:spPr>
        <a:xfrm>
          <a:off x="3312160" y="6317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165735</xdr:rowOff>
    </xdr:to>
    <xdr:cxnSp macro="">
      <xdr:nvCxnSpPr>
        <xdr:cNvPr id="73" name="直線コネクタ 72"/>
        <xdr:cNvCxnSpPr/>
      </xdr:nvCxnSpPr>
      <xdr:spPr>
        <a:xfrm flipV="1">
          <a:off x="3355340" y="633222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4" name="楕円 73"/>
        <xdr:cNvSpPr/>
      </xdr:nvSpPr>
      <xdr:spPr>
        <a:xfrm>
          <a:off x="25146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30480</xdr:rowOff>
    </xdr:to>
    <xdr:cxnSp macro="">
      <xdr:nvCxnSpPr>
        <xdr:cNvPr id="75" name="直線コネクタ 74"/>
        <xdr:cNvCxnSpPr/>
      </xdr:nvCxnSpPr>
      <xdr:spPr>
        <a:xfrm flipV="1">
          <a:off x="2565400" y="636841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6" name="n_1aveValue【道路】&#10;有形固定資産減価償却率"/>
        <xdr:cNvSpPr txBox="1"/>
      </xdr:nvSpPr>
      <xdr:spPr>
        <a:xfrm>
          <a:off x="317056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38570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78" name="n_1mainValue【道路】&#10;有形固定資産減価償却率"/>
        <xdr:cNvSpPr txBox="1"/>
      </xdr:nvSpPr>
      <xdr:spPr>
        <a:xfrm>
          <a:off x="317056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79" name="n_2mainValue【道路】&#10;有形固定資産減価償却率"/>
        <xdr:cNvSpPr txBox="1"/>
      </xdr:nvSpPr>
      <xdr:spPr>
        <a:xfrm>
          <a:off x="238570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9219565" y="5731955"/>
          <a:ext cx="0" cy="1329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9258300" y="70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9154160" y="7061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9258300" y="55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9154160" y="5731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143546</xdr:rowOff>
    </xdr:from>
    <xdr:ext cx="534377" cy="259045"/>
    <xdr:sp macro="" textlink="">
      <xdr:nvSpPr>
        <xdr:cNvPr id="108" name="【道路】&#10;一人当たり延長平均値テキスト"/>
        <xdr:cNvSpPr txBox="1"/>
      </xdr:nvSpPr>
      <xdr:spPr>
        <a:xfrm>
          <a:off x="9258300" y="6346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9192260" y="6490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844550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7670800" y="6495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129851</xdr:rowOff>
    </xdr:from>
    <xdr:to>
      <xdr:col>55</xdr:col>
      <xdr:colOff>50800</xdr:colOff>
      <xdr:row>40</xdr:row>
      <xdr:rowOff>60001</xdr:rowOff>
    </xdr:to>
    <xdr:sp macro="" textlink="">
      <xdr:nvSpPr>
        <xdr:cNvPr id="117" name="楕円 116"/>
        <xdr:cNvSpPr/>
      </xdr:nvSpPr>
      <xdr:spPr>
        <a:xfrm>
          <a:off x="9192260" y="6667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108278</xdr:rowOff>
    </xdr:from>
    <xdr:ext cx="534377" cy="259045"/>
    <xdr:sp macro="" textlink="">
      <xdr:nvSpPr>
        <xdr:cNvPr id="118" name="【道路】&#10;一人当たり延長該当値テキスト"/>
        <xdr:cNvSpPr txBox="1"/>
      </xdr:nvSpPr>
      <xdr:spPr>
        <a:xfrm>
          <a:off x="9258300" y="6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136214</xdr:rowOff>
    </xdr:from>
    <xdr:to>
      <xdr:col>50</xdr:col>
      <xdr:colOff>165100</xdr:colOff>
      <xdr:row>40</xdr:row>
      <xdr:rowOff>66364</xdr:rowOff>
    </xdr:to>
    <xdr:sp macro="" textlink="">
      <xdr:nvSpPr>
        <xdr:cNvPr id="119" name="楕円 118"/>
        <xdr:cNvSpPr/>
      </xdr:nvSpPr>
      <xdr:spPr>
        <a:xfrm>
          <a:off x="8445500" y="6674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9201</xdr:rowOff>
    </xdr:from>
    <xdr:to>
      <xdr:col>55</xdr:col>
      <xdr:colOff>0</xdr:colOff>
      <xdr:row>40</xdr:row>
      <xdr:rowOff>15564</xdr:rowOff>
    </xdr:to>
    <xdr:cxnSp macro="">
      <xdr:nvCxnSpPr>
        <xdr:cNvPr id="120" name="直線コネクタ 119"/>
        <xdr:cNvCxnSpPr/>
      </xdr:nvCxnSpPr>
      <xdr:spPr>
        <a:xfrm flipV="1">
          <a:off x="8496300" y="6714801"/>
          <a:ext cx="7239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145891</xdr:rowOff>
    </xdr:from>
    <xdr:to>
      <xdr:col>46</xdr:col>
      <xdr:colOff>38100</xdr:colOff>
      <xdr:row>40</xdr:row>
      <xdr:rowOff>76041</xdr:rowOff>
    </xdr:to>
    <xdr:sp macro="" textlink="">
      <xdr:nvSpPr>
        <xdr:cNvPr id="121" name="楕円 120"/>
        <xdr:cNvSpPr/>
      </xdr:nvSpPr>
      <xdr:spPr>
        <a:xfrm>
          <a:off x="7670800" y="6683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15564</xdr:rowOff>
    </xdr:from>
    <xdr:to>
      <xdr:col>50</xdr:col>
      <xdr:colOff>114300</xdr:colOff>
      <xdr:row>40</xdr:row>
      <xdr:rowOff>25241</xdr:rowOff>
    </xdr:to>
    <xdr:cxnSp macro="">
      <xdr:nvCxnSpPr>
        <xdr:cNvPr id="122" name="直線コネクタ 121"/>
        <xdr:cNvCxnSpPr/>
      </xdr:nvCxnSpPr>
      <xdr:spPr>
        <a:xfrm flipV="1">
          <a:off x="7713980" y="6721164"/>
          <a:ext cx="78232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23" name="n_1aveValue【道路】&#10;一人当たり延長"/>
        <xdr:cNvSpPr txBox="1"/>
      </xdr:nvSpPr>
      <xdr:spPr>
        <a:xfrm>
          <a:off x="82392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24" name="n_2aveValue【道路】&#10;一人当たり延長"/>
        <xdr:cNvSpPr txBox="1"/>
      </xdr:nvSpPr>
      <xdr:spPr>
        <a:xfrm>
          <a:off x="747727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57491</xdr:rowOff>
    </xdr:from>
    <xdr:ext cx="534377" cy="259045"/>
    <xdr:sp macro="" textlink="">
      <xdr:nvSpPr>
        <xdr:cNvPr id="125" name="n_1mainValue【道路】&#10;一人当たり延長"/>
        <xdr:cNvSpPr txBox="1"/>
      </xdr:nvSpPr>
      <xdr:spPr>
        <a:xfrm>
          <a:off x="8239271" y="67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67168</xdr:rowOff>
    </xdr:from>
    <xdr:ext cx="534377" cy="259045"/>
    <xdr:sp macro="" textlink="">
      <xdr:nvSpPr>
        <xdr:cNvPr id="126" name="n_2mainValue【道路】&#10;一人当たり延長"/>
        <xdr:cNvSpPr txBox="1"/>
      </xdr:nvSpPr>
      <xdr:spPr>
        <a:xfrm>
          <a:off x="7477271" y="67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086225" y="9582912"/>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12496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02082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124960" y="936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020820" y="9582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54" name="【橋りょう・トンネル】&#10;有形固定資産減価償却率平均値テキスト"/>
        <xdr:cNvSpPr txBox="1"/>
      </xdr:nvSpPr>
      <xdr:spPr>
        <a:xfrm>
          <a:off x="412496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03606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31216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51460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56642</xdr:rowOff>
    </xdr:from>
    <xdr:to>
      <xdr:col>24</xdr:col>
      <xdr:colOff>114300</xdr:colOff>
      <xdr:row>60</xdr:row>
      <xdr:rowOff>158242</xdr:rowOff>
    </xdr:to>
    <xdr:sp macro="" textlink="">
      <xdr:nvSpPr>
        <xdr:cNvPr id="163" name="楕円 162"/>
        <xdr:cNvSpPr/>
      </xdr:nvSpPr>
      <xdr:spPr>
        <a:xfrm>
          <a:off x="403606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79519</xdr:rowOff>
    </xdr:from>
    <xdr:ext cx="405111" cy="259045"/>
    <xdr:sp macro="" textlink="">
      <xdr:nvSpPr>
        <xdr:cNvPr id="164" name="【橋りょう・トンネル】&#10;有形固定資産減価償却率該当値テキスト"/>
        <xdr:cNvSpPr txBox="1"/>
      </xdr:nvSpPr>
      <xdr:spPr>
        <a:xfrm>
          <a:off x="4124960"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81788</xdr:rowOff>
    </xdr:from>
    <xdr:to>
      <xdr:col>20</xdr:col>
      <xdr:colOff>38100</xdr:colOff>
      <xdr:row>61</xdr:row>
      <xdr:rowOff>11938</xdr:rowOff>
    </xdr:to>
    <xdr:sp macro="" textlink="">
      <xdr:nvSpPr>
        <xdr:cNvPr id="165" name="楕円 164"/>
        <xdr:cNvSpPr/>
      </xdr:nvSpPr>
      <xdr:spPr>
        <a:xfrm>
          <a:off x="3312160" y="10140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107442</xdr:rowOff>
    </xdr:from>
    <xdr:to>
      <xdr:col>24</xdr:col>
      <xdr:colOff>63500</xdr:colOff>
      <xdr:row>60</xdr:row>
      <xdr:rowOff>132588</xdr:rowOff>
    </xdr:to>
    <xdr:cxnSp macro="">
      <xdr:nvCxnSpPr>
        <xdr:cNvPr id="166" name="直線コネクタ 165"/>
        <xdr:cNvCxnSpPr/>
      </xdr:nvCxnSpPr>
      <xdr:spPr>
        <a:xfrm flipV="1">
          <a:off x="3355340" y="10165842"/>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106934</xdr:rowOff>
    </xdr:from>
    <xdr:to>
      <xdr:col>15</xdr:col>
      <xdr:colOff>101600</xdr:colOff>
      <xdr:row>61</xdr:row>
      <xdr:rowOff>37084</xdr:rowOff>
    </xdr:to>
    <xdr:sp macro="" textlink="">
      <xdr:nvSpPr>
        <xdr:cNvPr id="167" name="楕円 166"/>
        <xdr:cNvSpPr/>
      </xdr:nvSpPr>
      <xdr:spPr>
        <a:xfrm>
          <a:off x="2514600" y="10165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132588</xdr:rowOff>
    </xdr:from>
    <xdr:to>
      <xdr:col>19</xdr:col>
      <xdr:colOff>177800</xdr:colOff>
      <xdr:row>60</xdr:row>
      <xdr:rowOff>157734</xdr:rowOff>
    </xdr:to>
    <xdr:cxnSp macro="">
      <xdr:nvCxnSpPr>
        <xdr:cNvPr id="168" name="直線コネクタ 167"/>
        <xdr:cNvCxnSpPr/>
      </xdr:nvCxnSpPr>
      <xdr:spPr>
        <a:xfrm flipV="1">
          <a:off x="2565400" y="10190988"/>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9" name="n_1aveValue【橋りょう・トンネル】&#10;有形固定資産減価償却率"/>
        <xdr:cNvSpPr txBox="1"/>
      </xdr:nvSpPr>
      <xdr:spPr>
        <a:xfrm>
          <a:off x="3170564" y="1033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70" name="n_2aveValue【橋りょう・トンネル】&#10;有形固定資産減価償却率"/>
        <xdr:cNvSpPr txBox="1"/>
      </xdr:nvSpPr>
      <xdr:spPr>
        <a:xfrm>
          <a:off x="2385704" y="1033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28465</xdr:rowOff>
    </xdr:from>
    <xdr:ext cx="405111" cy="259045"/>
    <xdr:sp macro="" textlink="">
      <xdr:nvSpPr>
        <xdr:cNvPr id="171" name="n_1mainValue【橋りょう・トンネル】&#10;有形固定資産減価償却率"/>
        <xdr:cNvSpPr txBox="1"/>
      </xdr:nvSpPr>
      <xdr:spPr>
        <a:xfrm>
          <a:off x="3170564" y="991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53611</xdr:rowOff>
    </xdr:from>
    <xdr:ext cx="405111" cy="259045"/>
    <xdr:sp macro="" textlink="">
      <xdr:nvSpPr>
        <xdr:cNvPr id="172" name="n_2mainValue【橋りょう・トンネル】&#10;有形固定資産減価償却率"/>
        <xdr:cNvSpPr txBox="1"/>
      </xdr:nvSpPr>
      <xdr:spPr>
        <a:xfrm>
          <a:off x="2385704" y="994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9219565" y="9499056"/>
          <a:ext cx="0" cy="125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9258300" y="107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9154160" y="10750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9258300" y="927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9154160" y="9499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201" name="【橋りょう・トンネル】&#10;一人当たり有形固定資産（償却資産）額平均値テキスト"/>
        <xdr:cNvSpPr txBox="1"/>
      </xdr:nvSpPr>
      <xdr:spPr>
        <a:xfrm>
          <a:off x="9258300" y="10125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9192260" y="102707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8445500" y="10207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7670800" y="10247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93340</xdr:rowOff>
    </xdr:from>
    <xdr:to>
      <xdr:col>55</xdr:col>
      <xdr:colOff>50800</xdr:colOff>
      <xdr:row>63</xdr:row>
      <xdr:rowOff>23490</xdr:rowOff>
    </xdr:to>
    <xdr:sp macro="" textlink="">
      <xdr:nvSpPr>
        <xdr:cNvPr id="210" name="楕円 209"/>
        <xdr:cNvSpPr/>
      </xdr:nvSpPr>
      <xdr:spPr>
        <a:xfrm>
          <a:off x="9192260" y="10487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71767</xdr:rowOff>
    </xdr:from>
    <xdr:ext cx="599010" cy="259045"/>
    <xdr:sp macro="" textlink="">
      <xdr:nvSpPr>
        <xdr:cNvPr id="211" name="【橋りょう・トンネル】&#10;一人当たり有形固定資産（償却資産）額該当値テキスト"/>
        <xdr:cNvSpPr txBox="1"/>
      </xdr:nvSpPr>
      <xdr:spPr>
        <a:xfrm>
          <a:off x="9258300" y="104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100885</xdr:rowOff>
    </xdr:from>
    <xdr:to>
      <xdr:col>50</xdr:col>
      <xdr:colOff>165100</xdr:colOff>
      <xdr:row>63</xdr:row>
      <xdr:rowOff>31035</xdr:rowOff>
    </xdr:to>
    <xdr:sp macro="" textlink="">
      <xdr:nvSpPr>
        <xdr:cNvPr id="212" name="楕円 211"/>
        <xdr:cNvSpPr/>
      </xdr:nvSpPr>
      <xdr:spPr>
        <a:xfrm>
          <a:off x="8445500" y="10494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144140</xdr:rowOff>
    </xdr:from>
    <xdr:to>
      <xdr:col>55</xdr:col>
      <xdr:colOff>0</xdr:colOff>
      <xdr:row>62</xdr:row>
      <xdr:rowOff>151685</xdr:rowOff>
    </xdr:to>
    <xdr:cxnSp macro="">
      <xdr:nvCxnSpPr>
        <xdr:cNvPr id="213" name="直線コネクタ 212"/>
        <xdr:cNvCxnSpPr/>
      </xdr:nvCxnSpPr>
      <xdr:spPr>
        <a:xfrm flipV="1">
          <a:off x="8496300" y="10537820"/>
          <a:ext cx="7239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136020</xdr:rowOff>
    </xdr:from>
    <xdr:to>
      <xdr:col>46</xdr:col>
      <xdr:colOff>38100</xdr:colOff>
      <xdr:row>63</xdr:row>
      <xdr:rowOff>66170</xdr:rowOff>
    </xdr:to>
    <xdr:sp macro="" textlink="">
      <xdr:nvSpPr>
        <xdr:cNvPr id="214" name="楕円 213"/>
        <xdr:cNvSpPr/>
      </xdr:nvSpPr>
      <xdr:spPr>
        <a:xfrm>
          <a:off x="7670800" y="10529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151685</xdr:rowOff>
    </xdr:from>
    <xdr:to>
      <xdr:col>50</xdr:col>
      <xdr:colOff>114300</xdr:colOff>
      <xdr:row>63</xdr:row>
      <xdr:rowOff>15370</xdr:rowOff>
    </xdr:to>
    <xdr:cxnSp macro="">
      <xdr:nvCxnSpPr>
        <xdr:cNvPr id="215" name="直線コネクタ 214"/>
        <xdr:cNvCxnSpPr/>
      </xdr:nvCxnSpPr>
      <xdr:spPr>
        <a:xfrm flipV="1">
          <a:off x="7713980" y="10545365"/>
          <a:ext cx="782320" cy="3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16" name="n_1aveValue【橋りょう・トンネル】&#10;一人当たり有形固定資産（償却資産）額"/>
        <xdr:cNvSpPr txBox="1"/>
      </xdr:nvSpPr>
      <xdr:spPr>
        <a:xfrm>
          <a:off x="8214575" y="998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17" name="n_2aveValue【橋りょう・トンネル】&#10;一人当たり有形固定資産（償却資産）額"/>
        <xdr:cNvSpPr txBox="1"/>
      </xdr:nvSpPr>
      <xdr:spPr>
        <a:xfrm>
          <a:off x="7444955" y="100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22162</xdr:rowOff>
    </xdr:from>
    <xdr:ext cx="599010" cy="259045"/>
    <xdr:sp macro="" textlink="">
      <xdr:nvSpPr>
        <xdr:cNvPr id="218" name="n_1mainValue【橋りょう・トンネル】&#10;一人当たり有形固定資産（償却資産）額"/>
        <xdr:cNvSpPr txBox="1"/>
      </xdr:nvSpPr>
      <xdr:spPr>
        <a:xfrm>
          <a:off x="8214575" y="105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57297</xdr:rowOff>
    </xdr:from>
    <xdr:ext cx="599010" cy="259045"/>
    <xdr:sp macro="" textlink="">
      <xdr:nvSpPr>
        <xdr:cNvPr id="219" name="n_2mainValue【橋りょう・トンネル】&#10;一人当たり有形固定資産（償却資産）額"/>
        <xdr:cNvSpPr txBox="1"/>
      </xdr:nvSpPr>
      <xdr:spPr>
        <a:xfrm>
          <a:off x="7444955" y="1061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1" name="直線コネクタ 230"/>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2" name="テキスト ボックス 231"/>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3" name="直線コネクタ 232"/>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4" name="テキスト ボックス 233"/>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5" name="直線コネクタ 234"/>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6" name="テキスト ボックス 235"/>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9" name="直線コネクタ 238"/>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0" name="テキスト ボックス 239"/>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1" name="直線コネクタ 240"/>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2" name="テキスト ボックス 241"/>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3" name="直線コネクタ 242"/>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4" name="テキスト ボックス 243"/>
        <xdr:cNvSpPr txBox="1"/>
      </xdr:nvSpPr>
      <xdr:spPr>
        <a:xfrm>
          <a:off x="271961"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48" name="直線コネクタ 247"/>
        <xdr:cNvCxnSpPr/>
      </xdr:nvCxnSpPr>
      <xdr:spPr>
        <a:xfrm flipV="1">
          <a:off x="4086225" y="1306068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49" name="【公営住宅】&#10;有形固定資産減価償却率最小値テキスト"/>
        <xdr:cNvSpPr txBox="1"/>
      </xdr:nvSpPr>
      <xdr:spPr>
        <a:xfrm>
          <a:off x="4124960"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50" name="直線コネクタ 249"/>
        <xdr:cNvCxnSpPr/>
      </xdr:nvCxnSpPr>
      <xdr:spPr>
        <a:xfrm>
          <a:off x="402082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1" name="【公営住宅】&#10;有形固定資産減価償却率最大値テキスト"/>
        <xdr:cNvSpPr txBox="1"/>
      </xdr:nvSpPr>
      <xdr:spPr>
        <a:xfrm>
          <a:off x="4124960" y="1283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2" name="直線コネクタ 251"/>
        <xdr:cNvCxnSpPr/>
      </xdr:nvCxnSpPr>
      <xdr:spPr>
        <a:xfrm>
          <a:off x="4020820" y="13060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53" name="【公営住宅】&#10;有形固定資産減価償却率平均値テキスト"/>
        <xdr:cNvSpPr txBox="1"/>
      </xdr:nvSpPr>
      <xdr:spPr>
        <a:xfrm>
          <a:off x="4124960" y="13829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54" name="フローチャート: 判断 253"/>
        <xdr:cNvSpPr/>
      </xdr:nvSpPr>
      <xdr:spPr>
        <a:xfrm>
          <a:off x="4036060" y="13850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5" name="フローチャート: 判断 254"/>
        <xdr:cNvSpPr/>
      </xdr:nvSpPr>
      <xdr:spPr>
        <a:xfrm>
          <a:off x="33121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56" name="フローチャート: 判断 255"/>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62" name="楕円 261"/>
        <xdr:cNvSpPr/>
      </xdr:nvSpPr>
      <xdr:spPr>
        <a:xfrm>
          <a:off x="403606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63" name="【公営住宅】&#10;有形固定資産減価償却率該当値テキスト"/>
        <xdr:cNvSpPr txBox="1"/>
      </xdr:nvSpPr>
      <xdr:spPr>
        <a:xfrm>
          <a:off x="4124960"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161607</xdr:rowOff>
    </xdr:from>
    <xdr:to>
      <xdr:col>20</xdr:col>
      <xdr:colOff>38100</xdr:colOff>
      <xdr:row>82</xdr:row>
      <xdr:rowOff>91757</xdr:rowOff>
    </xdr:to>
    <xdr:sp macro="" textlink="">
      <xdr:nvSpPr>
        <xdr:cNvPr id="264" name="楕円 263"/>
        <xdr:cNvSpPr/>
      </xdr:nvSpPr>
      <xdr:spPr>
        <a:xfrm>
          <a:off x="3312160" y="13740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40957</xdr:rowOff>
    </xdr:from>
    <xdr:to>
      <xdr:col>24</xdr:col>
      <xdr:colOff>63500</xdr:colOff>
      <xdr:row>82</xdr:row>
      <xdr:rowOff>95250</xdr:rowOff>
    </xdr:to>
    <xdr:cxnSp macro="">
      <xdr:nvCxnSpPr>
        <xdr:cNvPr id="265" name="直線コネクタ 264"/>
        <xdr:cNvCxnSpPr/>
      </xdr:nvCxnSpPr>
      <xdr:spPr>
        <a:xfrm>
          <a:off x="3355340" y="13787437"/>
          <a:ext cx="73152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66" name="楕円 265"/>
        <xdr:cNvSpPr/>
      </xdr:nvSpPr>
      <xdr:spPr>
        <a:xfrm>
          <a:off x="25146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40957</xdr:rowOff>
    </xdr:from>
    <xdr:to>
      <xdr:col>19</xdr:col>
      <xdr:colOff>177800</xdr:colOff>
      <xdr:row>82</xdr:row>
      <xdr:rowOff>83820</xdr:rowOff>
    </xdr:to>
    <xdr:cxnSp macro="">
      <xdr:nvCxnSpPr>
        <xdr:cNvPr id="267" name="直線コネクタ 266"/>
        <xdr:cNvCxnSpPr/>
      </xdr:nvCxnSpPr>
      <xdr:spPr>
        <a:xfrm flipV="1">
          <a:off x="2565400" y="13787437"/>
          <a:ext cx="78994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68" name="n_1aveValue【公営住宅】&#10;有形固定資産減価償却率"/>
        <xdr:cNvSpPr txBox="1"/>
      </xdr:nvSpPr>
      <xdr:spPr>
        <a:xfrm>
          <a:off x="317056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69" name="n_2aveValue【公営住宅】&#10;有形固定資産減価償却率"/>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108284</xdr:rowOff>
    </xdr:from>
    <xdr:ext cx="405111" cy="259045"/>
    <xdr:sp macro="" textlink="">
      <xdr:nvSpPr>
        <xdr:cNvPr id="270" name="n_1mainValue【公営住宅】&#10;有形固定資産減価償却率"/>
        <xdr:cNvSpPr txBox="1"/>
      </xdr:nvSpPr>
      <xdr:spPr>
        <a:xfrm>
          <a:off x="3170564" y="1351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71" name="n_2mainValue【公営住宅】&#10;有形固定資産減価償却率"/>
        <xdr:cNvSpPr txBox="1"/>
      </xdr:nvSpPr>
      <xdr:spPr>
        <a:xfrm>
          <a:off x="238570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7" name="直線コネクタ 296"/>
        <xdr:cNvCxnSpPr/>
      </xdr:nvCxnSpPr>
      <xdr:spPr>
        <a:xfrm flipV="1">
          <a:off x="9219565" y="13159087"/>
          <a:ext cx="0" cy="125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8" name="【公営住宅】&#10;一人当たり面積最小値テキスト"/>
        <xdr:cNvSpPr txBox="1"/>
      </xdr:nvSpPr>
      <xdr:spPr>
        <a:xfrm>
          <a:off x="9258300" y="144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9" name="直線コネクタ 298"/>
        <xdr:cNvCxnSpPr/>
      </xdr:nvCxnSpPr>
      <xdr:spPr>
        <a:xfrm>
          <a:off x="9154160" y="144172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300" name="【公営住宅】&#10;一人当たり面積最大値テキスト"/>
        <xdr:cNvSpPr txBox="1"/>
      </xdr:nvSpPr>
      <xdr:spPr>
        <a:xfrm>
          <a:off x="9258300" y="1293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301" name="直線コネクタ 300"/>
        <xdr:cNvCxnSpPr/>
      </xdr:nvCxnSpPr>
      <xdr:spPr>
        <a:xfrm>
          <a:off x="9154160" y="13159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302" name="【公営住宅】&#10;一人当たり面積平均値テキスト"/>
        <xdr:cNvSpPr txBox="1"/>
      </xdr:nvSpPr>
      <xdr:spPr>
        <a:xfrm>
          <a:off x="9258300" y="14057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03" name="フローチャート: 判断 302"/>
        <xdr:cNvSpPr/>
      </xdr:nvSpPr>
      <xdr:spPr>
        <a:xfrm>
          <a:off x="9192260" y="14079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304" name="フローチャート: 判断 303"/>
        <xdr:cNvSpPr/>
      </xdr:nvSpPr>
      <xdr:spPr>
        <a:xfrm>
          <a:off x="8445500" y="1395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05" name="フローチャート: 判断 304"/>
        <xdr:cNvSpPr/>
      </xdr:nvSpPr>
      <xdr:spPr>
        <a:xfrm>
          <a:off x="7670800" y="139088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32367</xdr:rowOff>
    </xdr:from>
    <xdr:to>
      <xdr:col>55</xdr:col>
      <xdr:colOff>50800</xdr:colOff>
      <xdr:row>78</xdr:row>
      <xdr:rowOff>133967</xdr:rowOff>
    </xdr:to>
    <xdr:sp macro="" textlink="">
      <xdr:nvSpPr>
        <xdr:cNvPr id="311" name="楕円 310"/>
        <xdr:cNvSpPr/>
      </xdr:nvSpPr>
      <xdr:spPr>
        <a:xfrm>
          <a:off x="9192260" y="131082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156844</xdr:rowOff>
    </xdr:from>
    <xdr:ext cx="469744" cy="259045"/>
    <xdr:sp macro="" textlink="">
      <xdr:nvSpPr>
        <xdr:cNvPr id="312" name="【公営住宅】&#10;一人当たり面積該当値テキスト"/>
        <xdr:cNvSpPr txBox="1"/>
      </xdr:nvSpPr>
      <xdr:spPr>
        <a:xfrm>
          <a:off x="9258300" y="1306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313" name="楕円 312"/>
        <xdr:cNvSpPr/>
      </xdr:nvSpPr>
      <xdr:spPr>
        <a:xfrm>
          <a:off x="8445500" y="13177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83167</xdr:rowOff>
    </xdr:from>
    <xdr:to>
      <xdr:col>55</xdr:col>
      <xdr:colOff>0</xdr:colOff>
      <xdr:row>78</xdr:row>
      <xdr:rowOff>152400</xdr:rowOff>
    </xdr:to>
    <xdr:cxnSp macro="">
      <xdr:nvCxnSpPr>
        <xdr:cNvPr id="314" name="直線コネクタ 313"/>
        <xdr:cNvCxnSpPr/>
      </xdr:nvCxnSpPr>
      <xdr:spPr>
        <a:xfrm flipV="1">
          <a:off x="8496300" y="13159087"/>
          <a:ext cx="7239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84618</xdr:rowOff>
    </xdr:from>
    <xdr:to>
      <xdr:col>46</xdr:col>
      <xdr:colOff>38100</xdr:colOff>
      <xdr:row>79</xdr:row>
      <xdr:rowOff>14768</xdr:rowOff>
    </xdr:to>
    <xdr:sp macro="" textlink="">
      <xdr:nvSpPr>
        <xdr:cNvPr id="315" name="楕円 314"/>
        <xdr:cNvSpPr/>
      </xdr:nvSpPr>
      <xdr:spPr>
        <a:xfrm>
          <a:off x="7670800" y="13160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135418</xdr:rowOff>
    </xdr:from>
    <xdr:to>
      <xdr:col>50</xdr:col>
      <xdr:colOff>114300</xdr:colOff>
      <xdr:row>78</xdr:row>
      <xdr:rowOff>152400</xdr:rowOff>
    </xdr:to>
    <xdr:cxnSp macro="">
      <xdr:nvCxnSpPr>
        <xdr:cNvPr id="316" name="直線コネクタ 315"/>
        <xdr:cNvCxnSpPr/>
      </xdr:nvCxnSpPr>
      <xdr:spPr>
        <a:xfrm>
          <a:off x="7713980" y="13211338"/>
          <a:ext cx="78232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17" name="n_1aveValue【公営住宅】&#10;一人当たり面積"/>
        <xdr:cNvSpPr txBox="1"/>
      </xdr:nvSpPr>
      <xdr:spPr>
        <a:xfrm>
          <a:off x="8271587" y="1404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83619</xdr:rowOff>
    </xdr:from>
    <xdr:ext cx="469744" cy="259045"/>
    <xdr:sp macro="" textlink="">
      <xdr:nvSpPr>
        <xdr:cNvPr id="318" name="n_2aveValue【公営住宅】&#10;一人当たり面積"/>
        <xdr:cNvSpPr txBox="1"/>
      </xdr:nvSpPr>
      <xdr:spPr>
        <a:xfrm>
          <a:off x="7509587" y="1399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48277</xdr:rowOff>
    </xdr:from>
    <xdr:ext cx="469744" cy="259045"/>
    <xdr:sp macro="" textlink="">
      <xdr:nvSpPr>
        <xdr:cNvPr id="319" name="n_1mainValue【公営住宅】&#10;一人当たり面積"/>
        <xdr:cNvSpPr txBox="1"/>
      </xdr:nvSpPr>
      <xdr:spPr>
        <a:xfrm>
          <a:off x="827158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31295</xdr:rowOff>
    </xdr:from>
    <xdr:ext cx="469744" cy="259045"/>
    <xdr:sp macro="" textlink="">
      <xdr:nvSpPr>
        <xdr:cNvPr id="320" name="n_2mainValue【公営住宅】&#10;一人当たり面積"/>
        <xdr:cNvSpPr txBox="1"/>
      </xdr:nvSpPr>
      <xdr:spPr>
        <a:xfrm>
          <a:off x="7509587" y="1293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1" name="テキスト ボックス 33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3" name="テキスト ボックス 332"/>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108204</xdr:rowOff>
    </xdr:from>
    <xdr:to>
      <xdr:col>24</xdr:col>
      <xdr:colOff>62865</xdr:colOff>
      <xdr:row>107</xdr:row>
      <xdr:rowOff>14478</xdr:rowOff>
    </xdr:to>
    <xdr:cxnSp macro="">
      <xdr:nvCxnSpPr>
        <xdr:cNvPr id="343" name="直線コネクタ 342"/>
        <xdr:cNvCxnSpPr/>
      </xdr:nvCxnSpPr>
      <xdr:spPr>
        <a:xfrm flipV="1">
          <a:off x="4086225" y="16872204"/>
          <a:ext cx="0" cy="107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18305</xdr:rowOff>
    </xdr:from>
    <xdr:ext cx="405111" cy="259045"/>
    <xdr:sp macro="" textlink="">
      <xdr:nvSpPr>
        <xdr:cNvPr id="344" name="【港湾・漁港】&#10;有形固定資産減価償却率最小値テキスト"/>
        <xdr:cNvSpPr txBox="1"/>
      </xdr:nvSpPr>
      <xdr:spPr>
        <a:xfrm>
          <a:off x="4124960"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14478</xdr:rowOff>
    </xdr:from>
    <xdr:to>
      <xdr:col>24</xdr:col>
      <xdr:colOff>152400</xdr:colOff>
      <xdr:row>107</xdr:row>
      <xdr:rowOff>14478</xdr:rowOff>
    </xdr:to>
    <xdr:cxnSp macro="">
      <xdr:nvCxnSpPr>
        <xdr:cNvPr id="345" name="直線コネクタ 344"/>
        <xdr:cNvCxnSpPr/>
      </xdr:nvCxnSpPr>
      <xdr:spPr>
        <a:xfrm>
          <a:off x="4020820" y="17951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54881</xdr:rowOff>
    </xdr:from>
    <xdr:ext cx="405111" cy="259045"/>
    <xdr:sp macro="" textlink="">
      <xdr:nvSpPr>
        <xdr:cNvPr id="346" name="【港湾・漁港】&#10;有形固定資産減価償却率最大値テキスト"/>
        <xdr:cNvSpPr txBox="1"/>
      </xdr:nvSpPr>
      <xdr:spPr>
        <a:xfrm>
          <a:off x="4124960" y="1665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108204</xdr:rowOff>
    </xdr:from>
    <xdr:to>
      <xdr:col>24</xdr:col>
      <xdr:colOff>152400</xdr:colOff>
      <xdr:row>100</xdr:row>
      <xdr:rowOff>108204</xdr:rowOff>
    </xdr:to>
    <xdr:cxnSp macro="">
      <xdr:nvCxnSpPr>
        <xdr:cNvPr id="347" name="直線コネクタ 346"/>
        <xdr:cNvCxnSpPr/>
      </xdr:nvCxnSpPr>
      <xdr:spPr>
        <a:xfrm>
          <a:off x="4020820" y="16872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121429</xdr:rowOff>
    </xdr:from>
    <xdr:ext cx="405111" cy="259045"/>
    <xdr:sp macro="" textlink="">
      <xdr:nvSpPr>
        <xdr:cNvPr id="348" name="【港湾・漁港】&#10;有形固定資産減価償却率平均値テキスト"/>
        <xdr:cNvSpPr txBox="1"/>
      </xdr:nvSpPr>
      <xdr:spPr>
        <a:xfrm>
          <a:off x="4124960" y="17053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98552</xdr:rowOff>
    </xdr:from>
    <xdr:to>
      <xdr:col>24</xdr:col>
      <xdr:colOff>114300</xdr:colOff>
      <xdr:row>103</xdr:row>
      <xdr:rowOff>28702</xdr:rowOff>
    </xdr:to>
    <xdr:sp macro="" textlink="">
      <xdr:nvSpPr>
        <xdr:cNvPr id="349" name="フローチャート: 判断 348"/>
        <xdr:cNvSpPr/>
      </xdr:nvSpPr>
      <xdr:spPr>
        <a:xfrm>
          <a:off x="4036060" y="17197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7113</xdr:rowOff>
    </xdr:from>
    <xdr:to>
      <xdr:col>20</xdr:col>
      <xdr:colOff>38100</xdr:colOff>
      <xdr:row>102</xdr:row>
      <xdr:rowOff>108713</xdr:rowOff>
    </xdr:to>
    <xdr:sp macro="" textlink="">
      <xdr:nvSpPr>
        <xdr:cNvPr id="350" name="フローチャート: 判断 349"/>
        <xdr:cNvSpPr/>
      </xdr:nvSpPr>
      <xdr:spPr>
        <a:xfrm>
          <a:off x="3312160" y="171063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51" name="フローチャート: 判断 350"/>
        <xdr:cNvSpPr/>
      </xdr:nvSpPr>
      <xdr:spPr>
        <a:xfrm>
          <a:off x="251460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135128</xdr:rowOff>
    </xdr:from>
    <xdr:to>
      <xdr:col>24</xdr:col>
      <xdr:colOff>114300</xdr:colOff>
      <xdr:row>107</xdr:row>
      <xdr:rowOff>65278</xdr:rowOff>
    </xdr:to>
    <xdr:sp macro="" textlink="">
      <xdr:nvSpPr>
        <xdr:cNvPr id="357" name="楕円 356"/>
        <xdr:cNvSpPr/>
      </xdr:nvSpPr>
      <xdr:spPr>
        <a:xfrm>
          <a:off x="403606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50055</xdr:rowOff>
    </xdr:from>
    <xdr:ext cx="405111" cy="259045"/>
    <xdr:sp macro="" textlink="">
      <xdr:nvSpPr>
        <xdr:cNvPr id="358" name="【港湾・漁港】&#10;有形固定資産減価償却率該当値テキスト"/>
        <xdr:cNvSpPr txBox="1"/>
      </xdr:nvSpPr>
      <xdr:spPr>
        <a:xfrm>
          <a:off x="4124960" y="17819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55118</xdr:rowOff>
    </xdr:from>
    <xdr:to>
      <xdr:col>20</xdr:col>
      <xdr:colOff>38100</xdr:colOff>
      <xdr:row>107</xdr:row>
      <xdr:rowOff>156718</xdr:rowOff>
    </xdr:to>
    <xdr:sp macro="" textlink="">
      <xdr:nvSpPr>
        <xdr:cNvPr id="359" name="楕円 358"/>
        <xdr:cNvSpPr/>
      </xdr:nvSpPr>
      <xdr:spPr>
        <a:xfrm>
          <a:off x="3312160" y="17992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14478</xdr:rowOff>
    </xdr:from>
    <xdr:to>
      <xdr:col>24</xdr:col>
      <xdr:colOff>63500</xdr:colOff>
      <xdr:row>107</xdr:row>
      <xdr:rowOff>105918</xdr:rowOff>
    </xdr:to>
    <xdr:cxnSp macro="">
      <xdr:nvCxnSpPr>
        <xdr:cNvPr id="360" name="直線コネクタ 359"/>
        <xdr:cNvCxnSpPr/>
      </xdr:nvCxnSpPr>
      <xdr:spPr>
        <a:xfrm flipV="1">
          <a:off x="3355340" y="17951958"/>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169418</xdr:rowOff>
    </xdr:from>
    <xdr:to>
      <xdr:col>15</xdr:col>
      <xdr:colOff>101600</xdr:colOff>
      <xdr:row>108</xdr:row>
      <xdr:rowOff>99568</xdr:rowOff>
    </xdr:to>
    <xdr:sp macro="" textlink="">
      <xdr:nvSpPr>
        <xdr:cNvPr id="361" name="楕円 360"/>
        <xdr:cNvSpPr/>
      </xdr:nvSpPr>
      <xdr:spPr>
        <a:xfrm>
          <a:off x="2514600" y="18106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105918</xdr:rowOff>
    </xdr:from>
    <xdr:to>
      <xdr:col>19</xdr:col>
      <xdr:colOff>177800</xdr:colOff>
      <xdr:row>108</xdr:row>
      <xdr:rowOff>48768</xdr:rowOff>
    </xdr:to>
    <xdr:cxnSp macro="">
      <xdr:nvCxnSpPr>
        <xdr:cNvPr id="362" name="直線コネクタ 361"/>
        <xdr:cNvCxnSpPr/>
      </xdr:nvCxnSpPr>
      <xdr:spPr>
        <a:xfrm flipV="1">
          <a:off x="2565400" y="18043398"/>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125240</xdr:rowOff>
    </xdr:from>
    <xdr:ext cx="405111" cy="259045"/>
    <xdr:sp macro="" textlink="">
      <xdr:nvSpPr>
        <xdr:cNvPr id="363" name="n_1aveValue【港湾・漁港】&#10;有形固定資産減価償却率"/>
        <xdr:cNvSpPr txBox="1"/>
      </xdr:nvSpPr>
      <xdr:spPr>
        <a:xfrm>
          <a:off x="3170564" y="1688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4" name="n_2aveValue【港湾・漁港】&#10;有形固定資産減価償却率"/>
        <xdr:cNvSpPr txBox="1"/>
      </xdr:nvSpPr>
      <xdr:spPr>
        <a:xfrm>
          <a:off x="23857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147845</xdr:rowOff>
    </xdr:from>
    <xdr:ext cx="405111" cy="259045"/>
    <xdr:sp macro="" textlink="">
      <xdr:nvSpPr>
        <xdr:cNvPr id="365" name="n_1mainValue【港湾・漁港】&#10;有形固定資産減価償却率"/>
        <xdr:cNvSpPr txBox="1"/>
      </xdr:nvSpPr>
      <xdr:spPr>
        <a:xfrm>
          <a:off x="3170564" y="18085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90695</xdr:rowOff>
    </xdr:from>
    <xdr:ext cx="405111" cy="259045"/>
    <xdr:sp macro="" textlink="">
      <xdr:nvSpPr>
        <xdr:cNvPr id="366" name="n_2mainValue【港湾・漁港】&#10;有形固定資産減価償却率"/>
        <xdr:cNvSpPr txBox="1"/>
      </xdr:nvSpPr>
      <xdr:spPr>
        <a:xfrm>
          <a:off x="2385704" y="1819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137821</xdr:rowOff>
    </xdr:from>
    <xdr:to>
      <xdr:col>54</xdr:col>
      <xdr:colOff>189865</xdr:colOff>
      <xdr:row>108</xdr:row>
      <xdr:rowOff>75839</xdr:rowOff>
    </xdr:to>
    <xdr:cxnSp macro="">
      <xdr:nvCxnSpPr>
        <xdr:cNvPr id="388" name="直線コネクタ 387"/>
        <xdr:cNvCxnSpPr/>
      </xdr:nvCxnSpPr>
      <xdr:spPr>
        <a:xfrm flipV="1">
          <a:off x="9219565" y="16901821"/>
          <a:ext cx="0" cy="12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79666</xdr:rowOff>
    </xdr:from>
    <xdr:ext cx="313932" cy="259045"/>
    <xdr:sp macro="" textlink="">
      <xdr:nvSpPr>
        <xdr:cNvPr id="389" name="【港湾・漁港】&#10;一人当たり有形固定資産（償却資産）額最小値テキスト"/>
        <xdr:cNvSpPr txBox="1"/>
      </xdr:nvSpPr>
      <xdr:spPr>
        <a:xfrm>
          <a:off x="9258300" y="181847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75839</xdr:rowOff>
    </xdr:from>
    <xdr:to>
      <xdr:col>55</xdr:col>
      <xdr:colOff>88900</xdr:colOff>
      <xdr:row>108</xdr:row>
      <xdr:rowOff>75839</xdr:rowOff>
    </xdr:to>
    <xdr:cxnSp macro="">
      <xdr:nvCxnSpPr>
        <xdr:cNvPr id="390" name="直線コネクタ 389"/>
        <xdr:cNvCxnSpPr/>
      </xdr:nvCxnSpPr>
      <xdr:spPr>
        <a:xfrm>
          <a:off x="9154160" y="1818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84498</xdr:rowOff>
    </xdr:from>
    <xdr:ext cx="599010" cy="259045"/>
    <xdr:sp macro="" textlink="">
      <xdr:nvSpPr>
        <xdr:cNvPr id="391" name="【港湾・漁港】&#10;一人当たり有形固定資産（償却資産）額最大値テキスト"/>
        <xdr:cNvSpPr txBox="1"/>
      </xdr:nvSpPr>
      <xdr:spPr>
        <a:xfrm>
          <a:off x="9258300" y="166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137821</xdr:rowOff>
    </xdr:from>
    <xdr:to>
      <xdr:col>55</xdr:col>
      <xdr:colOff>88900</xdr:colOff>
      <xdr:row>100</xdr:row>
      <xdr:rowOff>137821</xdr:rowOff>
    </xdr:to>
    <xdr:cxnSp macro="">
      <xdr:nvCxnSpPr>
        <xdr:cNvPr id="392" name="直線コネクタ 391"/>
        <xdr:cNvCxnSpPr/>
      </xdr:nvCxnSpPr>
      <xdr:spPr>
        <a:xfrm>
          <a:off x="9154160" y="16901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57512</xdr:rowOff>
    </xdr:from>
    <xdr:ext cx="599010" cy="259045"/>
    <xdr:sp macro="" textlink="">
      <xdr:nvSpPr>
        <xdr:cNvPr id="393" name="【港湾・漁港】&#10;一人当たり有形固定資産（償却資産）額平均値テキスト"/>
        <xdr:cNvSpPr txBox="1"/>
      </xdr:nvSpPr>
      <xdr:spPr>
        <a:xfrm>
          <a:off x="9258300" y="17492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79085</xdr:rowOff>
    </xdr:from>
    <xdr:to>
      <xdr:col>55</xdr:col>
      <xdr:colOff>50800</xdr:colOff>
      <xdr:row>105</xdr:row>
      <xdr:rowOff>9235</xdr:rowOff>
    </xdr:to>
    <xdr:sp macro="" textlink="">
      <xdr:nvSpPr>
        <xdr:cNvPr id="394" name="フローチャート: 判断 393"/>
        <xdr:cNvSpPr/>
      </xdr:nvSpPr>
      <xdr:spPr>
        <a:xfrm>
          <a:off x="9192260" y="17513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53248</xdr:rowOff>
    </xdr:from>
    <xdr:to>
      <xdr:col>50</xdr:col>
      <xdr:colOff>165100</xdr:colOff>
      <xdr:row>103</xdr:row>
      <xdr:rowOff>154848</xdr:rowOff>
    </xdr:to>
    <xdr:sp macro="" textlink="">
      <xdr:nvSpPr>
        <xdr:cNvPr id="395" name="フローチャート: 判断 394"/>
        <xdr:cNvSpPr/>
      </xdr:nvSpPr>
      <xdr:spPr>
        <a:xfrm>
          <a:off x="8445500" y="173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87607</xdr:rowOff>
    </xdr:from>
    <xdr:to>
      <xdr:col>46</xdr:col>
      <xdr:colOff>38100</xdr:colOff>
      <xdr:row>103</xdr:row>
      <xdr:rowOff>17757</xdr:rowOff>
    </xdr:to>
    <xdr:sp macro="" textlink="">
      <xdr:nvSpPr>
        <xdr:cNvPr id="396" name="フローチャート: 判断 395"/>
        <xdr:cNvSpPr/>
      </xdr:nvSpPr>
      <xdr:spPr>
        <a:xfrm>
          <a:off x="7670800" y="17186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118134</xdr:rowOff>
    </xdr:from>
    <xdr:to>
      <xdr:col>55</xdr:col>
      <xdr:colOff>50800</xdr:colOff>
      <xdr:row>101</xdr:row>
      <xdr:rowOff>48284</xdr:rowOff>
    </xdr:to>
    <xdr:sp macro="" textlink="">
      <xdr:nvSpPr>
        <xdr:cNvPr id="402" name="楕円 401"/>
        <xdr:cNvSpPr/>
      </xdr:nvSpPr>
      <xdr:spPr>
        <a:xfrm>
          <a:off x="9192260" y="16882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40049</xdr:rowOff>
    </xdr:from>
    <xdr:ext cx="599010" cy="259045"/>
    <xdr:sp macro="" textlink="">
      <xdr:nvSpPr>
        <xdr:cNvPr id="403" name="【港湾・漁港】&#10;一人当たり有形固定資産（償却資産）額該当値テキスト"/>
        <xdr:cNvSpPr txBox="1"/>
      </xdr:nvSpPr>
      <xdr:spPr>
        <a:xfrm>
          <a:off x="9258300" y="168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140190</xdr:rowOff>
    </xdr:from>
    <xdr:to>
      <xdr:col>50</xdr:col>
      <xdr:colOff>165100</xdr:colOff>
      <xdr:row>101</xdr:row>
      <xdr:rowOff>70340</xdr:rowOff>
    </xdr:to>
    <xdr:sp macro="" textlink="">
      <xdr:nvSpPr>
        <xdr:cNvPr id="404" name="楕円 403"/>
        <xdr:cNvSpPr/>
      </xdr:nvSpPr>
      <xdr:spPr>
        <a:xfrm>
          <a:off x="8445500" y="1690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168934</xdr:rowOff>
    </xdr:from>
    <xdr:to>
      <xdr:col>55</xdr:col>
      <xdr:colOff>0</xdr:colOff>
      <xdr:row>101</xdr:row>
      <xdr:rowOff>19540</xdr:rowOff>
    </xdr:to>
    <xdr:cxnSp macro="">
      <xdr:nvCxnSpPr>
        <xdr:cNvPr id="405" name="直線コネクタ 404"/>
        <xdr:cNvCxnSpPr/>
      </xdr:nvCxnSpPr>
      <xdr:spPr>
        <a:xfrm flipV="1">
          <a:off x="8496300" y="16932934"/>
          <a:ext cx="723900" cy="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8122</xdr:rowOff>
    </xdr:from>
    <xdr:to>
      <xdr:col>46</xdr:col>
      <xdr:colOff>38100</xdr:colOff>
      <xdr:row>101</xdr:row>
      <xdr:rowOff>109722</xdr:rowOff>
    </xdr:to>
    <xdr:sp macro="" textlink="">
      <xdr:nvSpPr>
        <xdr:cNvPr id="406" name="楕円 405"/>
        <xdr:cNvSpPr/>
      </xdr:nvSpPr>
      <xdr:spPr>
        <a:xfrm>
          <a:off x="7670800" y="169397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19540</xdr:rowOff>
    </xdr:from>
    <xdr:to>
      <xdr:col>50</xdr:col>
      <xdr:colOff>114300</xdr:colOff>
      <xdr:row>101</xdr:row>
      <xdr:rowOff>58922</xdr:rowOff>
    </xdr:to>
    <xdr:cxnSp macro="">
      <xdr:nvCxnSpPr>
        <xdr:cNvPr id="407" name="直線コネクタ 406"/>
        <xdr:cNvCxnSpPr/>
      </xdr:nvCxnSpPr>
      <xdr:spPr>
        <a:xfrm flipV="1">
          <a:off x="7713980" y="16951180"/>
          <a:ext cx="78232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145975</xdr:rowOff>
    </xdr:from>
    <xdr:ext cx="599010" cy="259045"/>
    <xdr:sp macro="" textlink="">
      <xdr:nvSpPr>
        <xdr:cNvPr id="408" name="n_1aveValue【港湾・漁港】&#10;一人当たり有形固定資産（償却資産）額"/>
        <xdr:cNvSpPr txBox="1"/>
      </xdr:nvSpPr>
      <xdr:spPr>
        <a:xfrm>
          <a:off x="8214575" y="174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8884</xdr:rowOff>
    </xdr:from>
    <xdr:ext cx="599010" cy="259045"/>
    <xdr:sp macro="" textlink="">
      <xdr:nvSpPr>
        <xdr:cNvPr id="409" name="n_2aveValue【港湾・漁港】&#10;一人当たり有形固定資産（償却資産）額"/>
        <xdr:cNvSpPr txBox="1"/>
      </xdr:nvSpPr>
      <xdr:spPr>
        <a:xfrm>
          <a:off x="7444955" y="1727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86867</xdr:rowOff>
    </xdr:from>
    <xdr:ext cx="599010" cy="259045"/>
    <xdr:sp macro="" textlink="">
      <xdr:nvSpPr>
        <xdr:cNvPr id="410" name="n_1mainValue【港湾・漁港】&#10;一人当たり有形固定資産（償却資産）額"/>
        <xdr:cNvSpPr txBox="1"/>
      </xdr:nvSpPr>
      <xdr:spPr>
        <a:xfrm>
          <a:off x="8214575" y="1668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126249</xdr:rowOff>
    </xdr:from>
    <xdr:ext cx="599010" cy="259045"/>
    <xdr:sp macro="" textlink="">
      <xdr:nvSpPr>
        <xdr:cNvPr id="411" name="n_2mainValue【港湾・漁港】&#10;一人当たり有形固定資産（償却資産）額"/>
        <xdr:cNvSpPr txBox="1"/>
      </xdr:nvSpPr>
      <xdr:spPr>
        <a:xfrm>
          <a:off x="7444955" y="167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3810</xdr:rowOff>
    </xdr:from>
    <xdr:to>
      <xdr:col>85</xdr:col>
      <xdr:colOff>126364</xdr:colOff>
      <xdr:row>40</xdr:row>
      <xdr:rowOff>160020</xdr:rowOff>
    </xdr:to>
    <xdr:cxnSp macro="">
      <xdr:nvCxnSpPr>
        <xdr:cNvPr id="436" name="直線コネクタ 435"/>
        <xdr:cNvCxnSpPr/>
      </xdr:nvCxnSpPr>
      <xdr:spPr>
        <a:xfrm flipV="1">
          <a:off x="14375764" y="587121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37" name="【認定こども園・幼稚園・保育所】&#10;有形固定資産減価償却率最小値テキスト"/>
        <xdr:cNvSpPr txBox="1"/>
      </xdr:nvSpPr>
      <xdr:spPr>
        <a:xfrm>
          <a:off x="144145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38" name="直線コネクタ 437"/>
        <xdr:cNvCxnSpPr/>
      </xdr:nvCxnSpPr>
      <xdr:spPr>
        <a:xfrm>
          <a:off x="14287500" y="686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121937</xdr:rowOff>
    </xdr:from>
    <xdr:ext cx="405111" cy="259045"/>
    <xdr:sp macro="" textlink="">
      <xdr:nvSpPr>
        <xdr:cNvPr id="439" name="【認定こども園・幼稚園・保育所】&#10;有形固定資産減価償却率最大値テキスト"/>
        <xdr:cNvSpPr txBox="1"/>
      </xdr:nvSpPr>
      <xdr:spPr>
        <a:xfrm>
          <a:off x="14414500" y="56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3810</xdr:rowOff>
    </xdr:from>
    <xdr:to>
      <xdr:col>86</xdr:col>
      <xdr:colOff>25400</xdr:colOff>
      <xdr:row>35</xdr:row>
      <xdr:rowOff>3810</xdr:rowOff>
    </xdr:to>
    <xdr:cxnSp macro="">
      <xdr:nvCxnSpPr>
        <xdr:cNvPr id="440" name="直線コネクタ 439"/>
        <xdr:cNvCxnSpPr/>
      </xdr:nvCxnSpPr>
      <xdr:spPr>
        <a:xfrm>
          <a:off x="14287500" y="5871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83837</xdr:rowOff>
    </xdr:from>
    <xdr:ext cx="405111" cy="259045"/>
    <xdr:sp macro="" textlink="">
      <xdr:nvSpPr>
        <xdr:cNvPr id="441" name="【認定こども園・幼稚園・保育所】&#10;有形固定資産減価償却率平均値テキスト"/>
        <xdr:cNvSpPr txBox="1"/>
      </xdr:nvSpPr>
      <xdr:spPr>
        <a:xfrm>
          <a:off x="144145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42" name="フローチャート: 判断 441"/>
        <xdr:cNvSpPr/>
      </xdr:nvSpPr>
      <xdr:spPr>
        <a:xfrm>
          <a:off x="14325600" y="6475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43" name="フローチャート: 判断 442"/>
        <xdr:cNvSpPr/>
      </xdr:nvSpPr>
      <xdr:spPr>
        <a:xfrm>
          <a:off x="135788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444" name="フローチャート: 判断 443"/>
        <xdr:cNvSpPr/>
      </xdr:nvSpPr>
      <xdr:spPr>
        <a:xfrm>
          <a:off x="1280414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450" name="楕円 449"/>
        <xdr:cNvSpPr/>
      </xdr:nvSpPr>
      <xdr:spPr>
        <a:xfrm>
          <a:off x="14325600" y="5824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77487</xdr:rowOff>
    </xdr:from>
    <xdr:ext cx="405111" cy="259045"/>
    <xdr:sp macro="" textlink="">
      <xdr:nvSpPr>
        <xdr:cNvPr id="451" name="【認定こども園・幼稚園・保育所】&#10;有形固定資産減価償却率該当値テキスト"/>
        <xdr:cNvSpPr txBox="1"/>
      </xdr:nvSpPr>
      <xdr:spPr>
        <a:xfrm>
          <a:off x="14414500"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452" name="楕円 451"/>
        <xdr:cNvSpPr/>
      </xdr:nvSpPr>
      <xdr:spPr>
        <a:xfrm>
          <a:off x="13578840" y="577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35</xdr:row>
      <xdr:rowOff>3810</xdr:rowOff>
    </xdr:to>
    <xdr:cxnSp macro="">
      <xdr:nvCxnSpPr>
        <xdr:cNvPr id="453" name="直線コネクタ 452"/>
        <xdr:cNvCxnSpPr/>
      </xdr:nvCxnSpPr>
      <xdr:spPr>
        <a:xfrm>
          <a:off x="13629640" y="582739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73660</xdr:rowOff>
    </xdr:to>
    <xdr:sp macro="" textlink="">
      <xdr:nvSpPr>
        <xdr:cNvPr id="454" name="楕円 453"/>
        <xdr:cNvSpPr/>
      </xdr:nvSpPr>
      <xdr:spPr>
        <a:xfrm>
          <a:off x="12804140" y="584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127635</xdr:rowOff>
    </xdr:from>
    <xdr:to>
      <xdr:col>81</xdr:col>
      <xdr:colOff>50800</xdr:colOff>
      <xdr:row>35</xdr:row>
      <xdr:rowOff>22860</xdr:rowOff>
    </xdr:to>
    <xdr:cxnSp macro="">
      <xdr:nvCxnSpPr>
        <xdr:cNvPr id="455" name="直線コネクタ 454"/>
        <xdr:cNvCxnSpPr/>
      </xdr:nvCxnSpPr>
      <xdr:spPr>
        <a:xfrm flipV="1">
          <a:off x="12854940" y="582739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56" name="n_1aveValue【認定こども園・幼稚園・保育所】&#10;有形固定資産減価償却率"/>
        <xdr:cNvSpPr txBox="1"/>
      </xdr:nvSpPr>
      <xdr:spPr>
        <a:xfrm>
          <a:off x="13437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457" name="n_2aveValue【認定こども園・幼稚園・保育所】&#10;有形固定資産減価償却率"/>
        <xdr:cNvSpPr txBox="1"/>
      </xdr:nvSpPr>
      <xdr:spPr>
        <a:xfrm>
          <a:off x="126752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23512</xdr:rowOff>
    </xdr:from>
    <xdr:ext cx="405111" cy="259045"/>
    <xdr:sp macro="" textlink="">
      <xdr:nvSpPr>
        <xdr:cNvPr id="458" name="n_1mainValue【認定こども園・幼稚園・保育所】&#10;有形固定資産減価償却率"/>
        <xdr:cNvSpPr txBox="1"/>
      </xdr:nvSpPr>
      <xdr:spPr>
        <a:xfrm>
          <a:off x="134372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90187</xdr:rowOff>
    </xdr:from>
    <xdr:ext cx="405111" cy="259045"/>
    <xdr:sp macro="" textlink="">
      <xdr:nvSpPr>
        <xdr:cNvPr id="459" name="n_2mainValue【認定こども園・幼稚園・保育所】&#10;有形固定資産減価償却率"/>
        <xdr:cNvSpPr txBox="1"/>
      </xdr:nvSpPr>
      <xdr:spPr>
        <a:xfrm>
          <a:off x="126752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83" name="直線コネクタ 482"/>
        <xdr:cNvCxnSpPr/>
      </xdr:nvCxnSpPr>
      <xdr:spPr>
        <a:xfrm flipV="1">
          <a:off x="19509104" y="57531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84" name="【認定こども園・幼稚園・保育所】&#10;一人当たり面積最小値テキスト"/>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85" name="直線コネクタ 484"/>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6"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7" name="直線コネクタ 486"/>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488" name="【認定こども園・幼稚園・保育所】&#10;一人当たり面積平均値テキスト"/>
        <xdr:cNvSpPr txBox="1"/>
      </xdr:nvSpPr>
      <xdr:spPr>
        <a:xfrm>
          <a:off x="19547840" y="617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89" name="フローチャート: 判断 488"/>
        <xdr:cNvSpPr/>
      </xdr:nvSpPr>
      <xdr:spPr>
        <a:xfrm>
          <a:off x="1945894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90" name="フローチャート: 判断 489"/>
        <xdr:cNvSpPr/>
      </xdr:nvSpPr>
      <xdr:spPr>
        <a:xfrm>
          <a:off x="1873504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91" name="フローチャート: 判断 490"/>
        <xdr:cNvSpPr/>
      </xdr:nvSpPr>
      <xdr:spPr>
        <a:xfrm>
          <a:off x="179374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166370</xdr:rowOff>
    </xdr:from>
    <xdr:to>
      <xdr:col>116</xdr:col>
      <xdr:colOff>114300</xdr:colOff>
      <xdr:row>39</xdr:row>
      <xdr:rowOff>96520</xdr:rowOff>
    </xdr:to>
    <xdr:sp macro="" textlink="">
      <xdr:nvSpPr>
        <xdr:cNvPr id="497" name="楕円 496"/>
        <xdr:cNvSpPr/>
      </xdr:nvSpPr>
      <xdr:spPr>
        <a:xfrm>
          <a:off x="1945894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144797</xdr:rowOff>
    </xdr:from>
    <xdr:ext cx="469744" cy="259045"/>
    <xdr:sp macro="" textlink="">
      <xdr:nvSpPr>
        <xdr:cNvPr id="498" name="【認定こども園・幼稚園・保育所】&#10;一人当たり面積該当値テキスト"/>
        <xdr:cNvSpPr txBox="1"/>
      </xdr:nvSpPr>
      <xdr:spPr>
        <a:xfrm>
          <a:off x="19547840"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132080</xdr:rowOff>
    </xdr:from>
    <xdr:to>
      <xdr:col>112</xdr:col>
      <xdr:colOff>38100</xdr:colOff>
      <xdr:row>37</xdr:row>
      <xdr:rowOff>62230</xdr:rowOff>
    </xdr:to>
    <xdr:sp macro="" textlink="">
      <xdr:nvSpPr>
        <xdr:cNvPr id="499" name="楕円 498"/>
        <xdr:cNvSpPr/>
      </xdr:nvSpPr>
      <xdr:spPr>
        <a:xfrm>
          <a:off x="1873504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11430</xdr:rowOff>
    </xdr:from>
    <xdr:to>
      <xdr:col>116</xdr:col>
      <xdr:colOff>63500</xdr:colOff>
      <xdr:row>39</xdr:row>
      <xdr:rowOff>45720</xdr:rowOff>
    </xdr:to>
    <xdr:cxnSp macro="">
      <xdr:nvCxnSpPr>
        <xdr:cNvPr id="500" name="直線コネクタ 499"/>
        <xdr:cNvCxnSpPr/>
      </xdr:nvCxnSpPr>
      <xdr:spPr>
        <a:xfrm>
          <a:off x="18778220" y="6214110"/>
          <a:ext cx="73152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501" name="楕円 500"/>
        <xdr:cNvSpPr/>
      </xdr:nvSpPr>
      <xdr:spPr>
        <a:xfrm>
          <a:off x="1793748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xdr:rowOff>
    </xdr:from>
    <xdr:to>
      <xdr:col>111</xdr:col>
      <xdr:colOff>177800</xdr:colOff>
      <xdr:row>37</xdr:row>
      <xdr:rowOff>133350</xdr:rowOff>
    </xdr:to>
    <xdr:cxnSp macro="">
      <xdr:nvCxnSpPr>
        <xdr:cNvPr id="502" name="直線コネクタ 501"/>
        <xdr:cNvCxnSpPr/>
      </xdr:nvCxnSpPr>
      <xdr:spPr>
        <a:xfrm flipV="1">
          <a:off x="17988280" y="6214110"/>
          <a:ext cx="78994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503" name="n_1aveValue【認定こども園・幼稚園・保育所】&#10;一人当たり面積"/>
        <xdr:cNvSpPr txBox="1"/>
      </xdr:nvSpPr>
      <xdr:spPr>
        <a:xfrm>
          <a:off x="185611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504" name="n_2aveValue【認定こども園・幼稚園・保育所】&#10;一人当たり面積"/>
        <xdr:cNvSpPr txBox="1"/>
      </xdr:nvSpPr>
      <xdr:spPr>
        <a:xfrm>
          <a:off x="1777626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78757</xdr:rowOff>
    </xdr:from>
    <xdr:ext cx="469744" cy="259045"/>
    <xdr:sp macro="" textlink="">
      <xdr:nvSpPr>
        <xdr:cNvPr id="505" name="n_1mainValue【認定こども園・幼稚園・保育所】&#10;一人当たり面積"/>
        <xdr:cNvSpPr txBox="1"/>
      </xdr:nvSpPr>
      <xdr:spPr>
        <a:xfrm>
          <a:off x="1856112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506" name="n_2mainValue【認定こども園・幼稚園・保育所】&#10;一人当たり面積"/>
        <xdr:cNvSpPr txBox="1"/>
      </xdr:nvSpPr>
      <xdr:spPr>
        <a:xfrm>
          <a:off x="1777626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7" name="テキスト ボックス 516"/>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529" name="直線コネクタ 528"/>
        <xdr:cNvCxnSpPr/>
      </xdr:nvCxnSpPr>
      <xdr:spPr>
        <a:xfrm flipV="1">
          <a:off x="14375764" y="940841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530" name="【学校施設】&#10;有形固定資産減価償却率最小値テキスト"/>
        <xdr:cNvSpPr txBox="1"/>
      </xdr:nvSpPr>
      <xdr:spPr>
        <a:xfrm>
          <a:off x="144145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531" name="直線コネクタ 530"/>
        <xdr:cNvCxnSpPr/>
      </xdr:nvCxnSpPr>
      <xdr:spPr>
        <a:xfrm>
          <a:off x="14287500" y="10650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32" name="【学校施設】&#10;有形固定資産減価償却率最大値テキスト"/>
        <xdr:cNvSpPr txBox="1"/>
      </xdr:nvSpPr>
      <xdr:spPr>
        <a:xfrm>
          <a:off x="14414500" y="919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33" name="直線コネクタ 532"/>
        <xdr:cNvCxnSpPr/>
      </xdr:nvCxnSpPr>
      <xdr:spPr>
        <a:xfrm>
          <a:off x="14287500" y="9408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157243</xdr:rowOff>
    </xdr:from>
    <xdr:ext cx="405111" cy="259045"/>
    <xdr:sp macro="" textlink="">
      <xdr:nvSpPr>
        <xdr:cNvPr id="534" name="【学校施設】&#10;有形固定資産減価償却率平均値テキスト"/>
        <xdr:cNvSpPr txBox="1"/>
      </xdr:nvSpPr>
      <xdr:spPr>
        <a:xfrm>
          <a:off x="144145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35" name="フローチャート: 判断 534"/>
        <xdr:cNvSpPr/>
      </xdr:nvSpPr>
      <xdr:spPr>
        <a:xfrm>
          <a:off x="14325600" y="98574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36" name="フローチャート: 判断 535"/>
        <xdr:cNvSpPr/>
      </xdr:nvSpPr>
      <xdr:spPr>
        <a:xfrm>
          <a:off x="13578840" y="986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537" name="フローチャート: 判断 536"/>
        <xdr:cNvSpPr/>
      </xdr:nvSpPr>
      <xdr:spPr>
        <a:xfrm>
          <a:off x="12804140" y="9816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3" name="楕円 542"/>
        <xdr:cNvSpPr/>
      </xdr:nvSpPr>
      <xdr:spPr>
        <a:xfrm>
          <a:off x="14325600" y="102666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4" name="【学校施設】&#10;有形固定資産減価償却率該当値テキスト"/>
        <xdr:cNvSpPr txBox="1"/>
      </xdr:nvSpPr>
      <xdr:spPr>
        <a:xfrm>
          <a:off x="144145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45" name="楕円 544"/>
        <xdr:cNvSpPr/>
      </xdr:nvSpPr>
      <xdr:spPr>
        <a:xfrm>
          <a:off x="1357884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91440</xdr:rowOff>
    </xdr:to>
    <xdr:cxnSp macro="">
      <xdr:nvCxnSpPr>
        <xdr:cNvPr id="546" name="直線コネクタ 545"/>
        <xdr:cNvCxnSpPr/>
      </xdr:nvCxnSpPr>
      <xdr:spPr>
        <a:xfrm>
          <a:off x="13629640" y="1023747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47" name="楕円 546"/>
        <xdr:cNvSpPr/>
      </xdr:nvSpPr>
      <xdr:spPr>
        <a:xfrm>
          <a:off x="1280414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11430</xdr:rowOff>
    </xdr:to>
    <xdr:cxnSp macro="">
      <xdr:nvCxnSpPr>
        <xdr:cNvPr id="548" name="直線コネクタ 547"/>
        <xdr:cNvCxnSpPr/>
      </xdr:nvCxnSpPr>
      <xdr:spPr>
        <a:xfrm>
          <a:off x="12854940" y="1019556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549" name="n_1aveValue【学校施設】&#10;有形固定資産減価償却率"/>
        <xdr:cNvSpPr txBox="1"/>
      </xdr:nvSpPr>
      <xdr:spPr>
        <a:xfrm>
          <a:off x="134372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550" name="n_2aveValue【学校施設】&#10;有形固定資産減価償却率"/>
        <xdr:cNvSpPr txBox="1"/>
      </xdr:nvSpPr>
      <xdr:spPr>
        <a:xfrm>
          <a:off x="126752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51" name="n_1mainValue【学校施設】&#10;有形固定資産減価償却率"/>
        <xdr:cNvSpPr txBox="1"/>
      </xdr:nvSpPr>
      <xdr:spPr>
        <a:xfrm>
          <a:off x="13437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52" name="n_2mainValue【学校施設】&#10;有形固定資産減価償却率"/>
        <xdr:cNvSpPr txBox="1"/>
      </xdr:nvSpPr>
      <xdr:spPr>
        <a:xfrm>
          <a:off x="126752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77" name="直線コネクタ 576"/>
        <xdr:cNvCxnSpPr/>
      </xdr:nvCxnSpPr>
      <xdr:spPr>
        <a:xfrm flipV="1">
          <a:off x="19509104" y="9313164"/>
          <a:ext cx="0"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78" name="【学校施設】&#10;一人当たり面積最小値テキスト"/>
        <xdr:cNvSpPr txBox="1"/>
      </xdr:nvSpPr>
      <xdr:spPr>
        <a:xfrm>
          <a:off x="19547840" y="1073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79" name="直線コネクタ 578"/>
        <xdr:cNvCxnSpPr/>
      </xdr:nvCxnSpPr>
      <xdr:spPr>
        <a:xfrm>
          <a:off x="19443700" y="10731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80" name="【学校施設】&#10;一人当たり面積最大値テキスト"/>
        <xdr:cNvSpPr txBox="1"/>
      </xdr:nvSpPr>
      <xdr:spPr>
        <a:xfrm>
          <a:off x="19547840" y="909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81" name="直線コネクタ 580"/>
        <xdr:cNvCxnSpPr/>
      </xdr:nvCxnSpPr>
      <xdr:spPr>
        <a:xfrm>
          <a:off x="19443700" y="931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82" name="【学校施設】&#10;一人当たり面積平均値テキスト"/>
        <xdr:cNvSpPr txBox="1"/>
      </xdr:nvSpPr>
      <xdr:spPr>
        <a:xfrm>
          <a:off x="19547840" y="10290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83" name="フローチャート: 判断 582"/>
        <xdr:cNvSpPr/>
      </xdr:nvSpPr>
      <xdr:spPr>
        <a:xfrm>
          <a:off x="1945894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84" name="フローチャート: 判断 583"/>
        <xdr:cNvSpPr/>
      </xdr:nvSpPr>
      <xdr:spPr>
        <a:xfrm>
          <a:off x="18735040" y="103402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85" name="フローチャート: 判断 584"/>
        <xdr:cNvSpPr/>
      </xdr:nvSpPr>
      <xdr:spPr>
        <a:xfrm>
          <a:off x="17937480" y="10350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49022</xdr:rowOff>
    </xdr:from>
    <xdr:to>
      <xdr:col>116</xdr:col>
      <xdr:colOff>114300</xdr:colOff>
      <xdr:row>58</xdr:row>
      <xdr:rowOff>150622</xdr:rowOff>
    </xdr:to>
    <xdr:sp macro="" textlink="">
      <xdr:nvSpPr>
        <xdr:cNvPr id="591" name="楕円 590"/>
        <xdr:cNvSpPr/>
      </xdr:nvSpPr>
      <xdr:spPr>
        <a:xfrm>
          <a:off x="1945894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71899</xdr:rowOff>
    </xdr:from>
    <xdr:ext cx="469744" cy="259045"/>
    <xdr:sp macro="" textlink="">
      <xdr:nvSpPr>
        <xdr:cNvPr id="592" name="【学校施設】&#10;一人当たり面積該当値テキスト"/>
        <xdr:cNvSpPr txBox="1"/>
      </xdr:nvSpPr>
      <xdr:spPr>
        <a:xfrm>
          <a:off x="19547840"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67310</xdr:rowOff>
    </xdr:from>
    <xdr:to>
      <xdr:col>112</xdr:col>
      <xdr:colOff>38100</xdr:colOff>
      <xdr:row>60</xdr:row>
      <xdr:rowOff>168910</xdr:rowOff>
    </xdr:to>
    <xdr:sp macro="" textlink="">
      <xdr:nvSpPr>
        <xdr:cNvPr id="593" name="楕円 592"/>
        <xdr:cNvSpPr/>
      </xdr:nvSpPr>
      <xdr:spPr>
        <a:xfrm>
          <a:off x="18735040" y="1012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99822</xdr:rowOff>
    </xdr:from>
    <xdr:to>
      <xdr:col>116</xdr:col>
      <xdr:colOff>63500</xdr:colOff>
      <xdr:row>60</xdr:row>
      <xdr:rowOff>118110</xdr:rowOff>
    </xdr:to>
    <xdr:cxnSp macro="">
      <xdr:nvCxnSpPr>
        <xdr:cNvPr id="594" name="直線コネクタ 593"/>
        <xdr:cNvCxnSpPr/>
      </xdr:nvCxnSpPr>
      <xdr:spPr>
        <a:xfrm flipV="1">
          <a:off x="18778220" y="9822942"/>
          <a:ext cx="731520" cy="3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65786</xdr:rowOff>
    </xdr:from>
    <xdr:to>
      <xdr:col>107</xdr:col>
      <xdr:colOff>101600</xdr:colOff>
      <xdr:row>61</xdr:row>
      <xdr:rowOff>167386</xdr:rowOff>
    </xdr:to>
    <xdr:sp macro="" textlink="">
      <xdr:nvSpPr>
        <xdr:cNvPr id="595" name="楕円 594"/>
        <xdr:cNvSpPr/>
      </xdr:nvSpPr>
      <xdr:spPr>
        <a:xfrm>
          <a:off x="1793748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118110</xdr:rowOff>
    </xdr:from>
    <xdr:to>
      <xdr:col>111</xdr:col>
      <xdr:colOff>177800</xdr:colOff>
      <xdr:row>61</xdr:row>
      <xdr:rowOff>116586</xdr:rowOff>
    </xdr:to>
    <xdr:cxnSp macro="">
      <xdr:nvCxnSpPr>
        <xdr:cNvPr id="596" name="直線コネクタ 595"/>
        <xdr:cNvCxnSpPr/>
      </xdr:nvCxnSpPr>
      <xdr:spPr>
        <a:xfrm flipV="1">
          <a:off x="17988280" y="10176510"/>
          <a:ext cx="78994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97" name="n_1aveValue【学校施設】&#10;一人当たり面積"/>
        <xdr:cNvSpPr txBox="1"/>
      </xdr:nvSpPr>
      <xdr:spPr>
        <a:xfrm>
          <a:off x="1856112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598" name="n_2aveValue【学校施設】&#10;一人当たり面積"/>
        <xdr:cNvSpPr txBox="1"/>
      </xdr:nvSpPr>
      <xdr:spPr>
        <a:xfrm>
          <a:off x="17776267" y="104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13987</xdr:rowOff>
    </xdr:from>
    <xdr:ext cx="469744" cy="259045"/>
    <xdr:sp macro="" textlink="">
      <xdr:nvSpPr>
        <xdr:cNvPr id="599" name="n_1mainValue【学校施設】&#10;一人当たり面積"/>
        <xdr:cNvSpPr txBox="1"/>
      </xdr:nvSpPr>
      <xdr:spPr>
        <a:xfrm>
          <a:off x="185611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12463</xdr:rowOff>
    </xdr:from>
    <xdr:ext cx="469744" cy="259045"/>
    <xdr:sp macro="" textlink="">
      <xdr:nvSpPr>
        <xdr:cNvPr id="600" name="n_2mainValue【学校施設】&#10;一人当たり面積"/>
        <xdr:cNvSpPr txBox="1"/>
      </xdr:nvSpPr>
      <xdr:spPr>
        <a:xfrm>
          <a:off x="1777626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625" name="直線コネクタ 624"/>
        <xdr:cNvCxnSpPr/>
      </xdr:nvCxnSpPr>
      <xdr:spPr>
        <a:xfrm flipV="1">
          <a:off x="14375764" y="130416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626" name="【児童館】&#10;有形固定資産減価償却率最小値テキスト"/>
        <xdr:cNvSpPr txBox="1"/>
      </xdr:nvSpPr>
      <xdr:spPr>
        <a:xfrm>
          <a:off x="14414500" y="1447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627" name="直線コネクタ 626"/>
        <xdr:cNvCxnSpPr/>
      </xdr:nvCxnSpPr>
      <xdr:spPr>
        <a:xfrm>
          <a:off x="142875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30" name="【児童館】&#10;有形固定資産減価償却率平均値テキスト"/>
        <xdr:cNvSpPr txBox="1"/>
      </xdr:nvSpPr>
      <xdr:spPr>
        <a:xfrm>
          <a:off x="14414500" y="1358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32" name="フローチャート: 判断 631"/>
        <xdr:cNvSpPr/>
      </xdr:nvSpPr>
      <xdr:spPr>
        <a:xfrm>
          <a:off x="135788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280414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xdr:rowOff>
    </xdr:from>
    <xdr:to>
      <xdr:col>85</xdr:col>
      <xdr:colOff>177800</xdr:colOff>
      <xdr:row>86</xdr:row>
      <xdr:rowOff>107950</xdr:rowOff>
    </xdr:to>
    <xdr:sp macro="" textlink="">
      <xdr:nvSpPr>
        <xdr:cNvPr id="639" name="楕円 638"/>
        <xdr:cNvSpPr/>
      </xdr:nvSpPr>
      <xdr:spPr>
        <a:xfrm>
          <a:off x="14325600" y="14423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92727</xdr:rowOff>
    </xdr:from>
    <xdr:ext cx="405111" cy="259045"/>
    <xdr:sp macro="" textlink="">
      <xdr:nvSpPr>
        <xdr:cNvPr id="640" name="【児童館】&#10;有形固定資産減価償却率該当値テキスト"/>
        <xdr:cNvSpPr txBox="1"/>
      </xdr:nvSpPr>
      <xdr:spPr>
        <a:xfrm>
          <a:off x="144145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93980</xdr:rowOff>
    </xdr:from>
    <xdr:to>
      <xdr:col>81</xdr:col>
      <xdr:colOff>101600</xdr:colOff>
      <xdr:row>87</xdr:row>
      <xdr:rowOff>24130</xdr:rowOff>
    </xdr:to>
    <xdr:sp macro="" textlink="">
      <xdr:nvSpPr>
        <xdr:cNvPr id="641" name="楕円 640"/>
        <xdr:cNvSpPr/>
      </xdr:nvSpPr>
      <xdr:spPr>
        <a:xfrm>
          <a:off x="13578840" y="1451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57150</xdr:rowOff>
    </xdr:from>
    <xdr:to>
      <xdr:col>85</xdr:col>
      <xdr:colOff>127000</xdr:colOff>
      <xdr:row>86</xdr:row>
      <xdr:rowOff>144780</xdr:rowOff>
    </xdr:to>
    <xdr:cxnSp macro="">
      <xdr:nvCxnSpPr>
        <xdr:cNvPr id="642" name="直線コネクタ 641"/>
        <xdr:cNvCxnSpPr/>
      </xdr:nvCxnSpPr>
      <xdr:spPr>
        <a:xfrm flipV="1">
          <a:off x="13629640" y="1447419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95886</xdr:rowOff>
    </xdr:from>
    <xdr:to>
      <xdr:col>76</xdr:col>
      <xdr:colOff>165100</xdr:colOff>
      <xdr:row>84</xdr:row>
      <xdr:rowOff>26036</xdr:rowOff>
    </xdr:to>
    <xdr:sp macro="" textlink="">
      <xdr:nvSpPr>
        <xdr:cNvPr id="643" name="楕円 642"/>
        <xdr:cNvSpPr/>
      </xdr:nvSpPr>
      <xdr:spPr>
        <a:xfrm>
          <a:off x="12804140" y="14010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146686</xdr:rowOff>
    </xdr:from>
    <xdr:to>
      <xdr:col>81</xdr:col>
      <xdr:colOff>50800</xdr:colOff>
      <xdr:row>86</xdr:row>
      <xdr:rowOff>144780</xdr:rowOff>
    </xdr:to>
    <xdr:cxnSp macro="">
      <xdr:nvCxnSpPr>
        <xdr:cNvPr id="644" name="直線コネクタ 643"/>
        <xdr:cNvCxnSpPr/>
      </xdr:nvCxnSpPr>
      <xdr:spPr>
        <a:xfrm>
          <a:off x="12854940" y="14060806"/>
          <a:ext cx="774700" cy="50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45" name="n_1aveValue【児童館】&#10;有形固定資産減価償却率"/>
        <xdr:cNvSpPr txBox="1"/>
      </xdr:nvSpPr>
      <xdr:spPr>
        <a:xfrm>
          <a:off x="13437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46" name="n_2aveValue【児童館】&#10;有形固定資産減価償却率"/>
        <xdr:cNvSpPr txBox="1"/>
      </xdr:nvSpPr>
      <xdr:spPr>
        <a:xfrm>
          <a:off x="126752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15257</xdr:rowOff>
    </xdr:from>
    <xdr:ext cx="405111" cy="259045"/>
    <xdr:sp macro="" textlink="">
      <xdr:nvSpPr>
        <xdr:cNvPr id="647" name="n_1mainValue【児童館】&#10;有形固定資産減価償却率"/>
        <xdr:cNvSpPr txBox="1"/>
      </xdr:nvSpPr>
      <xdr:spPr>
        <a:xfrm>
          <a:off x="13437244"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17163</xdr:rowOff>
    </xdr:from>
    <xdr:ext cx="405111" cy="259045"/>
    <xdr:sp macro="" textlink="">
      <xdr:nvSpPr>
        <xdr:cNvPr id="648" name="n_2mainValue【児童館】&#10;有形固定資産減価償却率"/>
        <xdr:cNvSpPr txBox="1"/>
      </xdr:nvSpPr>
      <xdr:spPr>
        <a:xfrm>
          <a:off x="12675244" y="1409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674" name="直線コネクタ 673"/>
        <xdr:cNvCxnSpPr/>
      </xdr:nvCxnSpPr>
      <xdr:spPr>
        <a:xfrm flipV="1">
          <a:off x="19509104" y="129218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75"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76" name="直線コネクタ 675"/>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77" name="【児童館】&#10;一人当たり面積最大値テキスト"/>
        <xdr:cNvSpPr txBox="1"/>
      </xdr:nvSpPr>
      <xdr:spPr>
        <a:xfrm>
          <a:off x="19547840" y="1270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78" name="直線コネクタ 677"/>
        <xdr:cNvCxnSpPr/>
      </xdr:nvCxnSpPr>
      <xdr:spPr>
        <a:xfrm>
          <a:off x="19443700" y="12921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679" name="【児童館】&#10;一人当たり面積平均値テキスト"/>
        <xdr:cNvSpPr txBox="1"/>
      </xdr:nvSpPr>
      <xdr:spPr>
        <a:xfrm>
          <a:off x="19547840" y="1378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80" name="フローチャート: 判断 679"/>
        <xdr:cNvSpPr/>
      </xdr:nvSpPr>
      <xdr:spPr>
        <a:xfrm>
          <a:off x="194589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81" name="フローチャート: 判断 680"/>
        <xdr:cNvSpPr/>
      </xdr:nvSpPr>
      <xdr:spPr>
        <a:xfrm>
          <a:off x="18735040" y="13672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82" name="フローチャート: 判断 681"/>
        <xdr:cNvSpPr/>
      </xdr:nvSpPr>
      <xdr:spPr>
        <a:xfrm>
          <a:off x="17937480" y="1379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88" name="楕円 687"/>
        <xdr:cNvSpPr/>
      </xdr:nvSpPr>
      <xdr:spPr>
        <a:xfrm>
          <a:off x="194589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689" name="【児童館】&#10;一人当たり面積該当値テキスト"/>
        <xdr:cNvSpPr txBox="1"/>
      </xdr:nvSpPr>
      <xdr:spPr>
        <a:xfrm>
          <a:off x="19547840" y="140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90" name="楕円 689"/>
        <xdr:cNvSpPr/>
      </xdr:nvSpPr>
      <xdr:spPr>
        <a:xfrm>
          <a:off x="18735040" y="14085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54429</xdr:rowOff>
    </xdr:to>
    <xdr:cxnSp macro="">
      <xdr:nvCxnSpPr>
        <xdr:cNvPr id="691" name="直線コネクタ 690"/>
        <xdr:cNvCxnSpPr/>
      </xdr:nvCxnSpPr>
      <xdr:spPr>
        <a:xfrm flipV="1">
          <a:off x="18778220" y="14103531"/>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692" name="楕円 691"/>
        <xdr:cNvSpPr/>
      </xdr:nvSpPr>
      <xdr:spPr>
        <a:xfrm>
          <a:off x="1793748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693" name="直線コネクタ 692"/>
        <xdr:cNvCxnSpPr/>
      </xdr:nvCxnSpPr>
      <xdr:spPr>
        <a:xfrm>
          <a:off x="17988280" y="141361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694" name="n_1aveValue【児童館】&#10;一人当たり面積"/>
        <xdr:cNvSpPr txBox="1"/>
      </xdr:nvSpPr>
      <xdr:spPr>
        <a:xfrm>
          <a:off x="18561127" y="134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95" name="n_2aveValue【児童館】&#10;一人当たり面積"/>
        <xdr:cNvSpPr txBox="1"/>
      </xdr:nvSpPr>
      <xdr:spPr>
        <a:xfrm>
          <a:off x="1777626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96" name="n_1mainValue【児童館】&#10;一人当たり面積"/>
        <xdr:cNvSpPr txBox="1"/>
      </xdr:nvSpPr>
      <xdr:spPr>
        <a:xfrm>
          <a:off x="1856112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97" name="n_2mainValue【児童館】&#10;一人当たり面積"/>
        <xdr:cNvSpPr txBox="1"/>
      </xdr:nvSpPr>
      <xdr:spPr>
        <a:xfrm>
          <a:off x="177762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8" name="テキスト ボックス 70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0" name="テキスト ボックス 709"/>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8" name="テキスト ボックス 717"/>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722" name="直線コネクタ 721"/>
        <xdr:cNvCxnSpPr/>
      </xdr:nvCxnSpPr>
      <xdr:spPr>
        <a:xfrm flipV="1">
          <a:off x="14375764" y="16965929"/>
          <a:ext cx="0" cy="103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723" name="【公民館】&#10;有形固定資産減価償却率最小値テキスト"/>
        <xdr:cNvSpPr txBox="1"/>
      </xdr:nvSpPr>
      <xdr:spPr>
        <a:xfrm>
          <a:off x="144145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724" name="直線コネクタ 723"/>
        <xdr:cNvCxnSpPr/>
      </xdr:nvCxnSpPr>
      <xdr:spPr>
        <a:xfrm>
          <a:off x="14287500" y="18004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725" name="【公民館】&#10;有形固定資産減価償却率最大値テキスト"/>
        <xdr:cNvSpPr txBox="1"/>
      </xdr:nvSpPr>
      <xdr:spPr>
        <a:xfrm>
          <a:off x="1441450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726" name="直線コネクタ 725"/>
        <xdr:cNvCxnSpPr/>
      </xdr:nvCxnSpPr>
      <xdr:spPr>
        <a:xfrm>
          <a:off x="1428750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727" name="【公民館】&#10;有形固定資産減価償却率平均値テキスト"/>
        <xdr:cNvSpPr txBox="1"/>
      </xdr:nvSpPr>
      <xdr:spPr>
        <a:xfrm>
          <a:off x="14414500" y="17463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728" name="フローチャート: 判断 727"/>
        <xdr:cNvSpPr/>
      </xdr:nvSpPr>
      <xdr:spPr>
        <a:xfrm>
          <a:off x="14325600" y="1748472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29" name="フローチャート: 判断 728"/>
        <xdr:cNvSpPr/>
      </xdr:nvSpPr>
      <xdr:spPr>
        <a:xfrm>
          <a:off x="135788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730" name="フローチャート: 判断 729"/>
        <xdr:cNvSpPr/>
      </xdr:nvSpPr>
      <xdr:spPr>
        <a:xfrm>
          <a:off x="1280414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61595</xdr:rowOff>
    </xdr:from>
    <xdr:to>
      <xdr:col>85</xdr:col>
      <xdr:colOff>177800</xdr:colOff>
      <xdr:row>102</xdr:row>
      <xdr:rowOff>163195</xdr:rowOff>
    </xdr:to>
    <xdr:sp macro="" textlink="">
      <xdr:nvSpPr>
        <xdr:cNvPr id="736" name="楕円 735"/>
        <xdr:cNvSpPr/>
      </xdr:nvSpPr>
      <xdr:spPr>
        <a:xfrm>
          <a:off x="14325600" y="171608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84472</xdr:rowOff>
    </xdr:from>
    <xdr:ext cx="405111" cy="259045"/>
    <xdr:sp macro="" textlink="">
      <xdr:nvSpPr>
        <xdr:cNvPr id="737" name="【公民館】&#10;有形固定資産減価償却率該当値テキスト"/>
        <xdr:cNvSpPr txBox="1"/>
      </xdr:nvSpPr>
      <xdr:spPr>
        <a:xfrm>
          <a:off x="14414500" y="1701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738" name="楕円 737"/>
        <xdr:cNvSpPr/>
      </xdr:nvSpPr>
      <xdr:spPr>
        <a:xfrm>
          <a:off x="13578840" y="17198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112395</xdr:rowOff>
    </xdr:from>
    <xdr:to>
      <xdr:col>85</xdr:col>
      <xdr:colOff>127000</xdr:colOff>
      <xdr:row>102</xdr:row>
      <xdr:rowOff>150495</xdr:rowOff>
    </xdr:to>
    <xdr:cxnSp macro="">
      <xdr:nvCxnSpPr>
        <xdr:cNvPr id="739" name="直線コネクタ 738"/>
        <xdr:cNvCxnSpPr/>
      </xdr:nvCxnSpPr>
      <xdr:spPr>
        <a:xfrm flipV="1">
          <a:off x="13629640" y="1721167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40" name="楕円 739"/>
        <xdr:cNvSpPr/>
      </xdr:nvSpPr>
      <xdr:spPr>
        <a:xfrm>
          <a:off x="12804140" y="1736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146686</xdr:rowOff>
    </xdr:to>
    <xdr:cxnSp macro="">
      <xdr:nvCxnSpPr>
        <xdr:cNvPr id="741" name="直線コネクタ 740"/>
        <xdr:cNvCxnSpPr/>
      </xdr:nvCxnSpPr>
      <xdr:spPr>
        <a:xfrm flipV="1">
          <a:off x="12854940" y="17249775"/>
          <a:ext cx="7747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742" name="n_1aveValue【公民館】&#10;有形固定資産減価償却率"/>
        <xdr:cNvSpPr txBox="1"/>
      </xdr:nvSpPr>
      <xdr:spPr>
        <a:xfrm>
          <a:off x="134372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743" name="n_2aveValue【公民館】&#10;有形固定資産減価償却率"/>
        <xdr:cNvSpPr txBox="1"/>
      </xdr:nvSpPr>
      <xdr:spPr>
        <a:xfrm>
          <a:off x="1267524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744" name="n_1mainValue【公民館】&#10;有形固定資産減価償却率"/>
        <xdr:cNvSpPr txBox="1"/>
      </xdr:nvSpPr>
      <xdr:spPr>
        <a:xfrm>
          <a:off x="13437244" y="169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745" name="n_2mainValue【公民館】&#10;有形固定資産減価償却率"/>
        <xdr:cNvSpPr txBox="1"/>
      </xdr:nvSpPr>
      <xdr:spPr>
        <a:xfrm>
          <a:off x="1267524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767" name="直線コネクタ 766"/>
        <xdr:cNvCxnSpPr/>
      </xdr:nvCxnSpPr>
      <xdr:spPr>
        <a:xfrm flipV="1">
          <a:off x="19509104" y="16826485"/>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68" name="【公民館】&#10;一人当たり面積最小値テキスト"/>
        <xdr:cNvSpPr txBox="1"/>
      </xdr:nvSpPr>
      <xdr:spPr>
        <a:xfrm>
          <a:off x="19547840" y="180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69" name="直線コネクタ 768"/>
        <xdr:cNvCxnSpPr/>
      </xdr:nvCxnSpPr>
      <xdr:spPr>
        <a:xfrm>
          <a:off x="194437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770" name="【公民館】&#10;一人当たり面積最大値テキスト"/>
        <xdr:cNvSpPr txBox="1"/>
      </xdr:nvSpPr>
      <xdr:spPr>
        <a:xfrm>
          <a:off x="19547840" y="16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771" name="直線コネクタ 770"/>
        <xdr:cNvCxnSpPr/>
      </xdr:nvCxnSpPr>
      <xdr:spPr>
        <a:xfrm>
          <a:off x="19443700" y="16826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772" name="【公民館】&#10;一人当たり面積平均値テキスト"/>
        <xdr:cNvSpPr txBox="1"/>
      </xdr:nvSpPr>
      <xdr:spPr>
        <a:xfrm>
          <a:off x="19547840" y="17503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73" name="フローチャート: 判断 772"/>
        <xdr:cNvSpPr/>
      </xdr:nvSpPr>
      <xdr:spPr>
        <a:xfrm>
          <a:off x="194589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74" name="フローチャート: 判断 773"/>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75" name="フローチャート: 判断 774"/>
        <xdr:cNvSpPr/>
      </xdr:nvSpPr>
      <xdr:spPr>
        <a:xfrm>
          <a:off x="1793748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781" name="楕円 780"/>
        <xdr:cNvSpPr/>
      </xdr:nvSpPr>
      <xdr:spPr>
        <a:xfrm>
          <a:off x="19458940" y="177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782" name="【公民館】&#10;一人当たり面積該当値テキスト"/>
        <xdr:cNvSpPr txBox="1"/>
      </xdr:nvSpPr>
      <xdr:spPr>
        <a:xfrm>
          <a:off x="19547840"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27687</xdr:rowOff>
    </xdr:from>
    <xdr:to>
      <xdr:col>112</xdr:col>
      <xdr:colOff>38100</xdr:colOff>
      <xdr:row>106</xdr:row>
      <xdr:rowOff>129287</xdr:rowOff>
    </xdr:to>
    <xdr:sp macro="" textlink="">
      <xdr:nvSpPr>
        <xdr:cNvPr id="783" name="楕円 782"/>
        <xdr:cNvSpPr/>
      </xdr:nvSpPr>
      <xdr:spPr>
        <a:xfrm>
          <a:off x="18735040" y="17797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78487</xdr:rowOff>
    </xdr:to>
    <xdr:cxnSp macro="">
      <xdr:nvCxnSpPr>
        <xdr:cNvPr id="784" name="直線コネクタ 783"/>
        <xdr:cNvCxnSpPr/>
      </xdr:nvCxnSpPr>
      <xdr:spPr>
        <a:xfrm flipV="1">
          <a:off x="18778220" y="17841468"/>
          <a:ext cx="7315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85" name="楕円 784"/>
        <xdr:cNvSpPr/>
      </xdr:nvSpPr>
      <xdr:spPr>
        <a:xfrm>
          <a:off x="17937480" y="178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78487</xdr:rowOff>
    </xdr:from>
    <xdr:to>
      <xdr:col>111</xdr:col>
      <xdr:colOff>177800</xdr:colOff>
      <xdr:row>106</xdr:row>
      <xdr:rowOff>83058</xdr:rowOff>
    </xdr:to>
    <xdr:cxnSp macro="">
      <xdr:nvCxnSpPr>
        <xdr:cNvPr id="786" name="直線コネクタ 785"/>
        <xdr:cNvCxnSpPr/>
      </xdr:nvCxnSpPr>
      <xdr:spPr>
        <a:xfrm flipV="1">
          <a:off x="17988280" y="17848327"/>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87" name="n_1aveValue【公民館】&#10;一人当たり面積"/>
        <xdr:cNvSpPr txBox="1"/>
      </xdr:nvSpPr>
      <xdr:spPr>
        <a:xfrm>
          <a:off x="18561127"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88" name="n_2aveValue【公民館】&#10;一人当たり面積"/>
        <xdr:cNvSpPr txBox="1"/>
      </xdr:nvSpPr>
      <xdr:spPr>
        <a:xfrm>
          <a:off x="1777626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120414</xdr:rowOff>
    </xdr:from>
    <xdr:ext cx="469744" cy="259045"/>
    <xdr:sp macro="" textlink="">
      <xdr:nvSpPr>
        <xdr:cNvPr id="789" name="n_1mainValue【公民館】&#10;一人当たり面積"/>
        <xdr:cNvSpPr txBox="1"/>
      </xdr:nvSpPr>
      <xdr:spPr>
        <a:xfrm>
          <a:off x="1856112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790" name="n_2mainValue【公民館】&#10;一人当たり面積"/>
        <xdr:cNvSpPr txBox="1"/>
      </xdr:nvSpPr>
      <xdr:spPr>
        <a:xfrm>
          <a:off x="1777626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町村が合併し、市のほぼ全域が平野部であり農地が大部分を占める地域であるため、全国平均と比較し、一人あたりの道路延長は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長く</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、橋りょう・トンネルの固定資産額は低くなっている。橋梁については減価償却率が類似団体と比べ高くなっているが、計画が策定されており維持補修が行われている。公営住宅については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旧町村から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の住宅が点在しているため住民一人あたりの面積が多く、</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また、現在整備中の団地があり、老朽化施設の解体と新規整備が進んでいるため有形固定資産減価償却率が減少に転じている。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認定こども園については市所有が一箇所となっており、民間への移譲が決定している。学校施設については再編計画に基づき統廃合が進められ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が今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老朽化施設の解体が予定されている。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59" name="直線コネクタ 58"/>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60" name="テキスト ボックス 59"/>
        <xdr:cNvSpPr txBox="1"/>
      </xdr:nvSpPr>
      <xdr:spPr>
        <a:xfrm>
          <a:off x="33608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61" name="直線コネクタ 60"/>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62" name="テキスト ボックス 61"/>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63" name="直線コネクタ 62"/>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64" name="テキスト ボックス 63"/>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5" name="直線コネクタ 6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6" name="テキスト ボックス 6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67" name="直線コネクタ 66"/>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68" name="テキスト ボックス 67"/>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69" name="直線コネクタ 68"/>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70" name="テキスト ボックス 69"/>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71" name="直線コネクタ 70"/>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72" name="テキスト ボックス 71"/>
        <xdr:cNvSpPr txBox="1"/>
      </xdr:nvSpPr>
      <xdr:spPr>
        <a:xfrm>
          <a:off x="27196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3" name="直線コネクタ 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4" name="テキスト ボックス 7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76" name="直線コネクタ 75"/>
        <xdr:cNvCxnSpPr/>
      </xdr:nvCxnSpPr>
      <xdr:spPr>
        <a:xfrm flipV="1">
          <a:off x="4086225" y="93935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77" name="【体育館・プール】&#10;有形固定資産減価償却率最小値テキスト"/>
        <xdr:cNvSpPr txBox="1"/>
      </xdr:nvSpPr>
      <xdr:spPr>
        <a:xfrm>
          <a:off x="412496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78" name="直線コネクタ 77"/>
        <xdr:cNvCxnSpPr/>
      </xdr:nvCxnSpPr>
      <xdr:spPr>
        <a:xfrm>
          <a:off x="4020820" y="10692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79" name="【体育館・プール】&#10;有形固定資産減価償却率最大値テキスト"/>
        <xdr:cNvSpPr txBox="1"/>
      </xdr:nvSpPr>
      <xdr:spPr>
        <a:xfrm>
          <a:off x="412496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80" name="直線コネクタ 79"/>
        <xdr:cNvCxnSpPr/>
      </xdr:nvCxnSpPr>
      <xdr:spPr>
        <a:xfrm>
          <a:off x="402082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81" name="【体育館・プール】&#10;有形固定資産減価償却率平均値テキスト"/>
        <xdr:cNvSpPr txBox="1"/>
      </xdr:nvSpPr>
      <xdr:spPr>
        <a:xfrm>
          <a:off x="4124960" y="10259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82" name="フローチャート: 判断 81"/>
        <xdr:cNvSpPr/>
      </xdr:nvSpPr>
      <xdr:spPr>
        <a:xfrm>
          <a:off x="4036060" y="1028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83" name="フローチャート: 判断 82"/>
        <xdr:cNvSpPr/>
      </xdr:nvSpPr>
      <xdr:spPr>
        <a:xfrm>
          <a:off x="3312160" y="10315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84" name="n_1aveValue【体育館・プール】&#10;有形固定資産減価償却率"/>
        <xdr:cNvSpPr txBox="1"/>
      </xdr:nvSpPr>
      <xdr:spPr>
        <a:xfrm>
          <a:off x="3170564" y="1040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85" name="フローチャート: 判断 84"/>
        <xdr:cNvSpPr/>
      </xdr:nvSpPr>
      <xdr:spPr>
        <a:xfrm>
          <a:off x="2514600" y="102219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84790</xdr:rowOff>
    </xdr:from>
    <xdr:ext cx="405111" cy="259045"/>
    <xdr:sp macro="" textlink="">
      <xdr:nvSpPr>
        <xdr:cNvPr id="86" name="n_2aveValue【体育館・プール】&#10;有形固定資産減価償却率"/>
        <xdr:cNvSpPr txBox="1"/>
      </xdr:nvSpPr>
      <xdr:spPr>
        <a:xfrm>
          <a:off x="2385704" y="1031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7" name="テキスト ボックス 8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8" name="テキスト ボックス 8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9" name="テキスト ボックス 8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0" name="テキスト ボックス 8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1" name="テキスト ボックス 9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83503</xdr:rowOff>
    </xdr:from>
    <xdr:to>
      <xdr:col>24</xdr:col>
      <xdr:colOff>114300</xdr:colOff>
      <xdr:row>57</xdr:row>
      <xdr:rowOff>13653</xdr:rowOff>
    </xdr:to>
    <xdr:sp macro="" textlink="">
      <xdr:nvSpPr>
        <xdr:cNvPr id="92" name="楕円 91"/>
        <xdr:cNvSpPr/>
      </xdr:nvSpPr>
      <xdr:spPr>
        <a:xfrm>
          <a:off x="4036060" y="9471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106380</xdr:rowOff>
    </xdr:from>
    <xdr:ext cx="405111" cy="259045"/>
    <xdr:sp macro="" textlink="">
      <xdr:nvSpPr>
        <xdr:cNvPr id="93" name="【体育館・プール】&#10;有形固定資産減価償却率該当値テキスト"/>
        <xdr:cNvSpPr txBox="1"/>
      </xdr:nvSpPr>
      <xdr:spPr>
        <a:xfrm>
          <a:off x="4124960" y="932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140653</xdr:rowOff>
    </xdr:from>
    <xdr:to>
      <xdr:col>20</xdr:col>
      <xdr:colOff>38100</xdr:colOff>
      <xdr:row>57</xdr:row>
      <xdr:rowOff>70803</xdr:rowOff>
    </xdr:to>
    <xdr:sp macro="" textlink="">
      <xdr:nvSpPr>
        <xdr:cNvPr id="94" name="楕円 93"/>
        <xdr:cNvSpPr/>
      </xdr:nvSpPr>
      <xdr:spPr>
        <a:xfrm>
          <a:off x="3312160" y="9528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134303</xdr:rowOff>
    </xdr:from>
    <xdr:to>
      <xdr:col>24</xdr:col>
      <xdr:colOff>63500</xdr:colOff>
      <xdr:row>57</xdr:row>
      <xdr:rowOff>20003</xdr:rowOff>
    </xdr:to>
    <xdr:cxnSp macro="">
      <xdr:nvCxnSpPr>
        <xdr:cNvPr id="95" name="直線コネクタ 94"/>
        <xdr:cNvCxnSpPr/>
      </xdr:nvCxnSpPr>
      <xdr:spPr>
        <a:xfrm flipV="1">
          <a:off x="3355340" y="9522143"/>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23495</xdr:rowOff>
    </xdr:from>
    <xdr:to>
      <xdr:col>15</xdr:col>
      <xdr:colOff>101600</xdr:colOff>
      <xdr:row>57</xdr:row>
      <xdr:rowOff>125095</xdr:rowOff>
    </xdr:to>
    <xdr:sp macro="" textlink="">
      <xdr:nvSpPr>
        <xdr:cNvPr id="96" name="楕円 95"/>
        <xdr:cNvSpPr/>
      </xdr:nvSpPr>
      <xdr:spPr>
        <a:xfrm>
          <a:off x="25146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20003</xdr:rowOff>
    </xdr:from>
    <xdr:to>
      <xdr:col>19</xdr:col>
      <xdr:colOff>177800</xdr:colOff>
      <xdr:row>57</xdr:row>
      <xdr:rowOff>74295</xdr:rowOff>
    </xdr:to>
    <xdr:cxnSp macro="">
      <xdr:nvCxnSpPr>
        <xdr:cNvPr id="97" name="直線コネクタ 96"/>
        <xdr:cNvCxnSpPr/>
      </xdr:nvCxnSpPr>
      <xdr:spPr>
        <a:xfrm flipV="1">
          <a:off x="2565400" y="9575483"/>
          <a:ext cx="78994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87330</xdr:rowOff>
    </xdr:from>
    <xdr:ext cx="405111" cy="259045"/>
    <xdr:sp macro="" textlink="">
      <xdr:nvSpPr>
        <xdr:cNvPr id="98" name="n_1mainValue【体育館・プール】&#10;有形固定資産減価償却率"/>
        <xdr:cNvSpPr txBox="1"/>
      </xdr:nvSpPr>
      <xdr:spPr>
        <a:xfrm>
          <a:off x="3170564" y="93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141622</xdr:rowOff>
    </xdr:from>
    <xdr:ext cx="405111" cy="259045"/>
    <xdr:sp macro="" textlink="">
      <xdr:nvSpPr>
        <xdr:cNvPr id="99" name="n_2mainValue【体育館・プール】&#10;有形固定資産減価償却率"/>
        <xdr:cNvSpPr txBox="1"/>
      </xdr:nvSpPr>
      <xdr:spPr>
        <a:xfrm>
          <a:off x="238570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10" name="テキスト ボックス 109"/>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24" name="直線コネクタ 123"/>
        <xdr:cNvCxnSpPr/>
      </xdr:nvCxnSpPr>
      <xdr:spPr>
        <a:xfrm flipV="1">
          <a:off x="9219565" y="92773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25" name="【体育館・プール】&#10;一人当たり面積最小値テキスト"/>
        <xdr:cNvSpPr txBox="1"/>
      </xdr:nvSpPr>
      <xdr:spPr>
        <a:xfrm>
          <a:off x="92583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26" name="直線コネクタ 125"/>
        <xdr:cNvCxnSpPr/>
      </xdr:nvCxnSpPr>
      <xdr:spPr>
        <a:xfrm>
          <a:off x="915416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27" name="【体育館・プール】&#10;一人当たり面積最大値テキスト"/>
        <xdr:cNvSpPr txBox="1"/>
      </xdr:nvSpPr>
      <xdr:spPr>
        <a:xfrm>
          <a:off x="9258300" y="90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28" name="直線コネクタ 127"/>
        <xdr:cNvCxnSpPr/>
      </xdr:nvCxnSpPr>
      <xdr:spPr>
        <a:xfrm>
          <a:off x="915416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29" name="【体育館・プール】&#10;一人当たり面積平均値テキスト"/>
        <xdr:cNvSpPr txBox="1"/>
      </xdr:nvSpPr>
      <xdr:spPr>
        <a:xfrm>
          <a:off x="9258300" y="1005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30" name="フローチャート: 判断 129"/>
        <xdr:cNvSpPr/>
      </xdr:nvSpPr>
      <xdr:spPr>
        <a:xfrm>
          <a:off x="91922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31" name="フローチャート: 判断 130"/>
        <xdr:cNvSpPr/>
      </xdr:nvSpPr>
      <xdr:spPr>
        <a:xfrm>
          <a:off x="844550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41927</xdr:rowOff>
    </xdr:from>
    <xdr:ext cx="469744" cy="259045"/>
    <xdr:sp macro="" textlink="">
      <xdr:nvSpPr>
        <xdr:cNvPr id="132" name="n_1aveValue【体育館・プール】&#10;一人当たり面積"/>
        <xdr:cNvSpPr txBox="1"/>
      </xdr:nvSpPr>
      <xdr:spPr>
        <a:xfrm>
          <a:off x="8271587"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133" name="フローチャート: 判断 132"/>
        <xdr:cNvSpPr/>
      </xdr:nvSpPr>
      <xdr:spPr>
        <a:xfrm>
          <a:off x="7670800" y="99275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129557</xdr:rowOff>
    </xdr:from>
    <xdr:ext cx="469744" cy="259045"/>
    <xdr:sp macro="" textlink="">
      <xdr:nvSpPr>
        <xdr:cNvPr id="134" name="n_2aveValue【体育館・プール】&#10;一人当たり面積"/>
        <xdr:cNvSpPr txBox="1"/>
      </xdr:nvSpPr>
      <xdr:spPr>
        <a:xfrm>
          <a:off x="7509587" y="1002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78740</xdr:rowOff>
    </xdr:from>
    <xdr:to>
      <xdr:col>55</xdr:col>
      <xdr:colOff>50800</xdr:colOff>
      <xdr:row>59</xdr:row>
      <xdr:rowOff>8890</xdr:rowOff>
    </xdr:to>
    <xdr:sp macro="" textlink="">
      <xdr:nvSpPr>
        <xdr:cNvPr id="140" name="楕円 139"/>
        <xdr:cNvSpPr/>
      </xdr:nvSpPr>
      <xdr:spPr>
        <a:xfrm>
          <a:off x="9192260" y="9801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101617</xdr:rowOff>
    </xdr:from>
    <xdr:ext cx="469744" cy="259045"/>
    <xdr:sp macro="" textlink="">
      <xdr:nvSpPr>
        <xdr:cNvPr id="141" name="【体育館・プール】&#10;一人当たり面積該当値テキスト"/>
        <xdr:cNvSpPr txBox="1"/>
      </xdr:nvSpPr>
      <xdr:spPr>
        <a:xfrm>
          <a:off x="9258300"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101600</xdr:rowOff>
    </xdr:from>
    <xdr:to>
      <xdr:col>50</xdr:col>
      <xdr:colOff>165100</xdr:colOff>
      <xdr:row>59</xdr:row>
      <xdr:rowOff>31750</xdr:rowOff>
    </xdr:to>
    <xdr:sp macro="" textlink="">
      <xdr:nvSpPr>
        <xdr:cNvPr id="142" name="楕円 141"/>
        <xdr:cNvSpPr/>
      </xdr:nvSpPr>
      <xdr:spPr>
        <a:xfrm>
          <a:off x="8445500" y="982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129540</xdr:rowOff>
    </xdr:from>
    <xdr:to>
      <xdr:col>55</xdr:col>
      <xdr:colOff>0</xdr:colOff>
      <xdr:row>58</xdr:row>
      <xdr:rowOff>152400</xdr:rowOff>
    </xdr:to>
    <xdr:cxnSp macro="">
      <xdr:nvCxnSpPr>
        <xdr:cNvPr id="143" name="直線コネクタ 142"/>
        <xdr:cNvCxnSpPr/>
      </xdr:nvCxnSpPr>
      <xdr:spPr>
        <a:xfrm flipV="1">
          <a:off x="8496300" y="985266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124460</xdr:rowOff>
    </xdr:from>
    <xdr:to>
      <xdr:col>46</xdr:col>
      <xdr:colOff>38100</xdr:colOff>
      <xdr:row>59</xdr:row>
      <xdr:rowOff>54610</xdr:rowOff>
    </xdr:to>
    <xdr:sp macro="" textlink="">
      <xdr:nvSpPr>
        <xdr:cNvPr id="144" name="楕円 143"/>
        <xdr:cNvSpPr/>
      </xdr:nvSpPr>
      <xdr:spPr>
        <a:xfrm>
          <a:off x="7670800" y="9847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152400</xdr:rowOff>
    </xdr:from>
    <xdr:to>
      <xdr:col>50</xdr:col>
      <xdr:colOff>114300</xdr:colOff>
      <xdr:row>59</xdr:row>
      <xdr:rowOff>3810</xdr:rowOff>
    </xdr:to>
    <xdr:cxnSp macro="">
      <xdr:nvCxnSpPr>
        <xdr:cNvPr id="145" name="直線コネクタ 144"/>
        <xdr:cNvCxnSpPr/>
      </xdr:nvCxnSpPr>
      <xdr:spPr>
        <a:xfrm flipV="1">
          <a:off x="7713980" y="987552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48277</xdr:rowOff>
    </xdr:from>
    <xdr:ext cx="469744" cy="259045"/>
    <xdr:sp macro="" textlink="">
      <xdr:nvSpPr>
        <xdr:cNvPr id="146" name="n_1mainValue【体育館・プール】&#10;一人当たり面積"/>
        <xdr:cNvSpPr txBox="1"/>
      </xdr:nvSpPr>
      <xdr:spPr>
        <a:xfrm>
          <a:off x="8271587"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71137</xdr:rowOff>
    </xdr:from>
    <xdr:ext cx="469744" cy="259045"/>
    <xdr:sp macro="" textlink="">
      <xdr:nvSpPr>
        <xdr:cNvPr id="147" name="n_2mainValue【体育館・プール】&#10;一人当たり面積"/>
        <xdr:cNvSpPr txBox="1"/>
      </xdr:nvSpPr>
      <xdr:spPr>
        <a:xfrm>
          <a:off x="7509587" y="96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8" name="テキスト ボックス 157"/>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9" name="直線コネクタ 15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0" name="テキスト ボックス 159"/>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1" name="直線コネクタ 16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2" name="テキスト ボックス 16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3" name="直線コネクタ 16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4" name="テキスト ボックス 16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5" name="直線コネクタ 16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66" name="テキスト ボックス 16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170" name="直線コネクタ 169"/>
        <xdr:cNvCxnSpPr/>
      </xdr:nvCxnSpPr>
      <xdr:spPr>
        <a:xfrm flipV="1">
          <a:off x="4086225" y="13030962"/>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171" name="【福祉施設】&#10;有形固定資産減価償却率最小値テキスト"/>
        <xdr:cNvSpPr txBox="1"/>
      </xdr:nvSpPr>
      <xdr:spPr>
        <a:xfrm>
          <a:off x="412496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172" name="直線コネクタ 171"/>
        <xdr:cNvCxnSpPr/>
      </xdr:nvCxnSpPr>
      <xdr:spPr>
        <a:xfrm>
          <a:off x="4020820" y="1416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173" name="【福祉施設】&#10;有形固定資産減価償却率最大値テキスト"/>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174" name="直線コネクタ 173"/>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175" name="【福祉施設】&#10;有形固定資産減価償却率平均値テキスト"/>
        <xdr:cNvSpPr txBox="1"/>
      </xdr:nvSpPr>
      <xdr:spPr>
        <a:xfrm>
          <a:off x="4124960" y="1350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176" name="フローチャート: 判断 175"/>
        <xdr:cNvSpPr/>
      </xdr:nvSpPr>
      <xdr:spPr>
        <a:xfrm>
          <a:off x="403606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177" name="フローチャート: 判断 176"/>
        <xdr:cNvSpPr/>
      </xdr:nvSpPr>
      <xdr:spPr>
        <a:xfrm>
          <a:off x="3312160" y="1355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178" name="n_1aveValue【福祉施設】&#10;有形固定資産減価償却率"/>
        <xdr:cNvSpPr txBox="1"/>
      </xdr:nvSpPr>
      <xdr:spPr>
        <a:xfrm>
          <a:off x="3170564" y="1364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179" name="フローチャート: 判断 178"/>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48023</xdr:rowOff>
    </xdr:from>
    <xdr:ext cx="405111" cy="259045"/>
    <xdr:sp macro="" textlink="">
      <xdr:nvSpPr>
        <xdr:cNvPr id="180" name="n_2aveValue【福祉施設】&#10;有形固定資産減価償却率"/>
        <xdr:cNvSpPr txBox="1"/>
      </xdr:nvSpPr>
      <xdr:spPr>
        <a:xfrm>
          <a:off x="238570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186" name="楕円 185"/>
        <xdr:cNvSpPr/>
      </xdr:nvSpPr>
      <xdr:spPr>
        <a:xfrm>
          <a:off x="4036060" y="13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87901</xdr:rowOff>
    </xdr:from>
    <xdr:ext cx="405111" cy="259045"/>
    <xdr:sp macro="" textlink="">
      <xdr:nvSpPr>
        <xdr:cNvPr id="187" name="【福祉施設】&#10;有形固定資産減価償却率該当値テキスト"/>
        <xdr:cNvSpPr txBox="1"/>
      </xdr:nvSpPr>
      <xdr:spPr>
        <a:xfrm>
          <a:off x="4124960" y="133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110744</xdr:rowOff>
    </xdr:from>
    <xdr:to>
      <xdr:col>20</xdr:col>
      <xdr:colOff>38100</xdr:colOff>
      <xdr:row>81</xdr:row>
      <xdr:rowOff>40894</xdr:rowOff>
    </xdr:to>
    <xdr:sp macro="" textlink="">
      <xdr:nvSpPr>
        <xdr:cNvPr id="188" name="楕円 187"/>
        <xdr:cNvSpPr/>
      </xdr:nvSpPr>
      <xdr:spPr>
        <a:xfrm>
          <a:off x="3312160" y="13521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115824</xdr:rowOff>
    </xdr:from>
    <xdr:to>
      <xdr:col>24</xdr:col>
      <xdr:colOff>63500</xdr:colOff>
      <xdr:row>80</xdr:row>
      <xdr:rowOff>161544</xdr:rowOff>
    </xdr:to>
    <xdr:cxnSp macro="">
      <xdr:nvCxnSpPr>
        <xdr:cNvPr id="189" name="直線コネクタ 188"/>
        <xdr:cNvCxnSpPr/>
      </xdr:nvCxnSpPr>
      <xdr:spPr>
        <a:xfrm flipV="1">
          <a:off x="3355340" y="1352702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190" name="楕円 189"/>
        <xdr:cNvSpPr/>
      </xdr:nvSpPr>
      <xdr:spPr>
        <a:xfrm>
          <a:off x="2514600" y="13547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161544</xdr:rowOff>
    </xdr:from>
    <xdr:to>
      <xdr:col>19</xdr:col>
      <xdr:colOff>177800</xdr:colOff>
      <xdr:row>81</xdr:row>
      <xdr:rowOff>15239</xdr:rowOff>
    </xdr:to>
    <xdr:cxnSp macro="">
      <xdr:nvCxnSpPr>
        <xdr:cNvPr id="191" name="直線コネクタ 190"/>
        <xdr:cNvCxnSpPr/>
      </xdr:nvCxnSpPr>
      <xdr:spPr>
        <a:xfrm flipV="1">
          <a:off x="2565400" y="13572744"/>
          <a:ext cx="78994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192" name="n_1mainValue【福祉施設】&#10;有形固定資産減価償却率"/>
        <xdr:cNvSpPr txBox="1"/>
      </xdr:nvSpPr>
      <xdr:spPr>
        <a:xfrm>
          <a:off x="3170564" y="133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193" name="n_2mainValue【福祉施設】&#10;有形固定資産減価償却率"/>
        <xdr:cNvSpPr txBox="1"/>
      </xdr:nvSpPr>
      <xdr:spPr>
        <a:xfrm>
          <a:off x="238570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19" name="直線コネクタ 218"/>
        <xdr:cNvCxnSpPr/>
      </xdr:nvCxnSpPr>
      <xdr:spPr>
        <a:xfrm flipV="1">
          <a:off x="9219565" y="13176069"/>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20" name="【福祉施設】&#10;一人当たり面積最小値テキスト"/>
        <xdr:cNvSpPr txBox="1"/>
      </xdr:nvSpPr>
      <xdr:spPr>
        <a:xfrm>
          <a:off x="9258300" y="1454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21" name="直線コネクタ 220"/>
        <xdr:cNvCxnSpPr/>
      </xdr:nvCxnSpPr>
      <xdr:spPr>
        <a:xfrm>
          <a:off x="9154160" y="14540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22" name="【福祉施設】&#10;一人当たり面積最大値テキスト"/>
        <xdr:cNvSpPr txBox="1"/>
      </xdr:nvSpPr>
      <xdr:spPr>
        <a:xfrm>
          <a:off x="9258300" y="1295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23" name="直線コネクタ 222"/>
        <xdr:cNvCxnSpPr/>
      </xdr:nvCxnSpPr>
      <xdr:spPr>
        <a:xfrm>
          <a:off x="9154160" y="1317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24" name="【福祉施設】&#10;一人当たり面積平均値テキスト"/>
        <xdr:cNvSpPr txBox="1"/>
      </xdr:nvSpPr>
      <xdr:spPr>
        <a:xfrm>
          <a:off x="9258300" y="1420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25" name="フローチャート: 判断 224"/>
        <xdr:cNvSpPr/>
      </xdr:nvSpPr>
      <xdr:spPr>
        <a:xfrm>
          <a:off x="9192260" y="14225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26" name="フローチャート: 判断 225"/>
        <xdr:cNvSpPr/>
      </xdr:nvSpPr>
      <xdr:spPr>
        <a:xfrm>
          <a:off x="8445500" y="1412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27" name="n_1aveValue【福祉施設】&#10;一人当たり面積"/>
        <xdr:cNvSpPr txBox="1"/>
      </xdr:nvSpPr>
      <xdr:spPr>
        <a:xfrm>
          <a:off x="8271587" y="142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28" name="フローチャート: 判断 227"/>
        <xdr:cNvSpPr/>
      </xdr:nvSpPr>
      <xdr:spPr>
        <a:xfrm>
          <a:off x="7670800" y="14063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70229</xdr:rowOff>
    </xdr:from>
    <xdr:ext cx="469744" cy="259045"/>
    <xdr:sp macro="" textlink="">
      <xdr:nvSpPr>
        <xdr:cNvPr id="229" name="n_2aveValue【福祉施設】&#10;一人当たり面積"/>
        <xdr:cNvSpPr txBox="1"/>
      </xdr:nvSpPr>
      <xdr:spPr>
        <a:xfrm>
          <a:off x="7509587" y="1415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0" name="テキスト ボックス 2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49349</xdr:rowOff>
    </xdr:from>
    <xdr:to>
      <xdr:col>55</xdr:col>
      <xdr:colOff>50800</xdr:colOff>
      <xdr:row>78</xdr:row>
      <xdr:rowOff>150949</xdr:rowOff>
    </xdr:to>
    <xdr:sp macro="" textlink="">
      <xdr:nvSpPr>
        <xdr:cNvPr id="235" name="楕円 234"/>
        <xdr:cNvSpPr/>
      </xdr:nvSpPr>
      <xdr:spPr>
        <a:xfrm>
          <a:off x="9192260" y="1312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2376</xdr:rowOff>
    </xdr:from>
    <xdr:ext cx="469744" cy="259045"/>
    <xdr:sp macro="" textlink="">
      <xdr:nvSpPr>
        <xdr:cNvPr id="236" name="【福祉施設】&#10;一人当たり面積該当値テキスト"/>
        <xdr:cNvSpPr txBox="1"/>
      </xdr:nvSpPr>
      <xdr:spPr>
        <a:xfrm>
          <a:off x="9258300" y="1307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75474</xdr:rowOff>
    </xdr:from>
    <xdr:to>
      <xdr:col>50</xdr:col>
      <xdr:colOff>165100</xdr:colOff>
      <xdr:row>79</xdr:row>
      <xdr:rowOff>5624</xdr:rowOff>
    </xdr:to>
    <xdr:sp macro="" textlink="">
      <xdr:nvSpPr>
        <xdr:cNvPr id="237" name="楕円 236"/>
        <xdr:cNvSpPr/>
      </xdr:nvSpPr>
      <xdr:spPr>
        <a:xfrm>
          <a:off x="8445500" y="13151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100149</xdr:rowOff>
    </xdr:from>
    <xdr:to>
      <xdr:col>55</xdr:col>
      <xdr:colOff>0</xdr:colOff>
      <xdr:row>78</xdr:row>
      <xdr:rowOff>126274</xdr:rowOff>
    </xdr:to>
    <xdr:cxnSp macro="">
      <xdr:nvCxnSpPr>
        <xdr:cNvPr id="238" name="直線コネクタ 237"/>
        <xdr:cNvCxnSpPr/>
      </xdr:nvCxnSpPr>
      <xdr:spPr>
        <a:xfrm flipV="1">
          <a:off x="8496300" y="13176069"/>
          <a:ext cx="7239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86905</xdr:rowOff>
    </xdr:from>
    <xdr:to>
      <xdr:col>46</xdr:col>
      <xdr:colOff>38100</xdr:colOff>
      <xdr:row>80</xdr:row>
      <xdr:rowOff>17055</xdr:rowOff>
    </xdr:to>
    <xdr:sp macro="" textlink="">
      <xdr:nvSpPr>
        <xdr:cNvPr id="239" name="楕円 238"/>
        <xdr:cNvSpPr/>
      </xdr:nvSpPr>
      <xdr:spPr>
        <a:xfrm>
          <a:off x="7670800" y="13330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126274</xdr:rowOff>
    </xdr:from>
    <xdr:to>
      <xdr:col>50</xdr:col>
      <xdr:colOff>114300</xdr:colOff>
      <xdr:row>79</xdr:row>
      <xdr:rowOff>137705</xdr:rowOff>
    </xdr:to>
    <xdr:cxnSp macro="">
      <xdr:nvCxnSpPr>
        <xdr:cNvPr id="240" name="直線コネクタ 239"/>
        <xdr:cNvCxnSpPr/>
      </xdr:nvCxnSpPr>
      <xdr:spPr>
        <a:xfrm flipV="1">
          <a:off x="7713980" y="13202194"/>
          <a:ext cx="78232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22151</xdr:rowOff>
    </xdr:from>
    <xdr:ext cx="469744" cy="259045"/>
    <xdr:sp macro="" textlink="">
      <xdr:nvSpPr>
        <xdr:cNvPr id="241" name="n_1mainValue【福祉施設】&#10;一人当たり面積"/>
        <xdr:cNvSpPr txBox="1"/>
      </xdr:nvSpPr>
      <xdr:spPr>
        <a:xfrm>
          <a:off x="8271587" y="1293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33582</xdr:rowOff>
    </xdr:from>
    <xdr:ext cx="469744" cy="259045"/>
    <xdr:sp macro="" textlink="">
      <xdr:nvSpPr>
        <xdr:cNvPr id="242" name="n_2mainValue【福祉施設】&#10;一人当たり面積"/>
        <xdr:cNvSpPr txBox="1"/>
      </xdr:nvSpPr>
      <xdr:spPr>
        <a:xfrm>
          <a:off x="7509587" y="131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7" name="テキスト ボックス 26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8" name="直線コネクタ 26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9" name="テキスト ボックス 268"/>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0" name="直線コネクタ 26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1" name="テキスト ボックス 27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2" name="直線コネクタ 27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3" name="テキスト ボックス 27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4" name="直線コネクタ 27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5" name="テキスト ボックス 27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6" name="直線コネクタ 27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7" name="テキスト ボックス 27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8" name="直線コネクタ 27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9" name="テキスト ボックス 278"/>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0" name="直線コネクタ 27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1" name="テキスト ボックス 28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283" name="直線コネクタ 282"/>
        <xdr:cNvCxnSpPr/>
      </xdr:nvCxnSpPr>
      <xdr:spPr>
        <a:xfrm flipV="1">
          <a:off x="14375764" y="57130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84" name="【一般廃棄物処理施設】&#10;有形固定資産減価償却率最小値テキスト"/>
        <xdr:cNvSpPr txBox="1"/>
      </xdr:nvSpPr>
      <xdr:spPr>
        <a:xfrm>
          <a:off x="144145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85" name="直線コネクタ 284"/>
        <xdr:cNvCxnSpPr/>
      </xdr:nvCxnSpPr>
      <xdr:spPr>
        <a:xfrm>
          <a:off x="14287500" y="7130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286" name="【一般廃棄物処理施設】&#10;有形固定資産減価償却率最大値テキスト"/>
        <xdr:cNvSpPr txBox="1"/>
      </xdr:nvSpPr>
      <xdr:spPr>
        <a:xfrm>
          <a:off x="1441450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287" name="直線コネクタ 286"/>
        <xdr:cNvCxnSpPr/>
      </xdr:nvCxnSpPr>
      <xdr:spPr>
        <a:xfrm>
          <a:off x="1428750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288" name="【一般廃棄物処理施設】&#10;有形固定資産減価償却率平均値テキスト"/>
        <xdr:cNvSpPr txBox="1"/>
      </xdr:nvSpPr>
      <xdr:spPr>
        <a:xfrm>
          <a:off x="144145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89" name="フローチャート: 判断 288"/>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290" name="フローチャート: 判断 289"/>
        <xdr:cNvSpPr/>
      </xdr:nvSpPr>
      <xdr:spPr>
        <a:xfrm>
          <a:off x="1357884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291" name="n_1aveValue【一般廃棄物処理施設】&#10;有形固定資産減価償却率"/>
        <xdr:cNvSpPr txBox="1"/>
      </xdr:nvSpPr>
      <xdr:spPr>
        <a:xfrm>
          <a:off x="134372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292" name="フローチャート: 判断 291"/>
        <xdr:cNvSpPr/>
      </xdr:nvSpPr>
      <xdr:spPr>
        <a:xfrm>
          <a:off x="128041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31132</xdr:rowOff>
    </xdr:from>
    <xdr:ext cx="405111" cy="259045"/>
    <xdr:sp macro="" textlink="">
      <xdr:nvSpPr>
        <xdr:cNvPr id="293" name="n_2aveValue【一般廃棄物処理施設】&#10;有形固定資産減価償却率"/>
        <xdr:cNvSpPr txBox="1"/>
      </xdr:nvSpPr>
      <xdr:spPr>
        <a:xfrm>
          <a:off x="12675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4" name="テキスト ボックス 2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299" name="楕円 298"/>
        <xdr:cNvSpPr/>
      </xdr:nvSpPr>
      <xdr:spPr>
        <a:xfrm>
          <a:off x="14325600" y="63042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80027</xdr:rowOff>
    </xdr:from>
    <xdr:ext cx="405111" cy="259045"/>
    <xdr:sp macro="" textlink="">
      <xdr:nvSpPr>
        <xdr:cNvPr id="300" name="【一般廃棄物処理施設】&#10;有形固定資産減価償却率該当値テキスト"/>
        <xdr:cNvSpPr txBox="1"/>
      </xdr:nvSpPr>
      <xdr:spPr>
        <a:xfrm>
          <a:off x="1441450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170180</xdr:rowOff>
    </xdr:from>
    <xdr:to>
      <xdr:col>81</xdr:col>
      <xdr:colOff>101600</xdr:colOff>
      <xdr:row>37</xdr:row>
      <xdr:rowOff>100330</xdr:rowOff>
    </xdr:to>
    <xdr:sp macro="" textlink="">
      <xdr:nvSpPr>
        <xdr:cNvPr id="301" name="楕円 300"/>
        <xdr:cNvSpPr/>
      </xdr:nvSpPr>
      <xdr:spPr>
        <a:xfrm>
          <a:off x="1357884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49530</xdr:rowOff>
    </xdr:from>
    <xdr:to>
      <xdr:col>85</xdr:col>
      <xdr:colOff>127000</xdr:colOff>
      <xdr:row>37</xdr:row>
      <xdr:rowOff>152400</xdr:rowOff>
    </xdr:to>
    <xdr:cxnSp macro="">
      <xdr:nvCxnSpPr>
        <xdr:cNvPr id="302" name="直線コネクタ 301"/>
        <xdr:cNvCxnSpPr/>
      </xdr:nvCxnSpPr>
      <xdr:spPr>
        <a:xfrm>
          <a:off x="13629640" y="6252210"/>
          <a:ext cx="74676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303" name="楕円 302"/>
        <xdr:cNvSpPr/>
      </xdr:nvSpPr>
      <xdr:spPr>
        <a:xfrm>
          <a:off x="12804140" y="653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39</xdr:row>
      <xdr:rowOff>43815</xdr:rowOff>
    </xdr:to>
    <xdr:cxnSp macro="">
      <xdr:nvCxnSpPr>
        <xdr:cNvPr id="304" name="直線コネクタ 303"/>
        <xdr:cNvCxnSpPr/>
      </xdr:nvCxnSpPr>
      <xdr:spPr>
        <a:xfrm flipV="1">
          <a:off x="12854940" y="6252210"/>
          <a:ext cx="7747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305" name="n_1mainValue【一般廃棄物処理施設】&#10;有形固定資産減価償却率"/>
        <xdr:cNvSpPr txBox="1"/>
      </xdr:nvSpPr>
      <xdr:spPr>
        <a:xfrm>
          <a:off x="134372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306" name="n_2mainValue【一般廃棄物処理施設】&#10;有形固定資産減価償却率"/>
        <xdr:cNvSpPr txBox="1"/>
      </xdr:nvSpPr>
      <xdr:spPr>
        <a:xfrm>
          <a:off x="126752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5" name="テキスト ボックス 31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6" name="直線コネクタ 31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7" name="直線コネクタ 31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8" name="テキスト ボックス 317"/>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9" name="直線コネクタ 31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0" name="テキスト ボックス 319"/>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1" name="直線コネクタ 32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2" name="テキスト ボックス 321"/>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3" name="直線コネクタ 32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4" name="テキスト ボックス 323"/>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6" name="テキスト ボックス 32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28" name="直線コネクタ 327"/>
        <xdr:cNvCxnSpPr/>
      </xdr:nvCxnSpPr>
      <xdr:spPr>
        <a:xfrm flipV="1">
          <a:off x="19509104" y="5953782"/>
          <a:ext cx="0" cy="104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29" name="【一般廃棄物処理施設】&#10;一人当たり有形固定資産（償却資産）額最小値テキスト"/>
        <xdr:cNvSpPr txBox="1"/>
      </xdr:nvSpPr>
      <xdr:spPr>
        <a:xfrm>
          <a:off x="19547840" y="69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30" name="直線コネクタ 329"/>
        <xdr:cNvCxnSpPr/>
      </xdr:nvCxnSpPr>
      <xdr:spPr>
        <a:xfrm>
          <a:off x="19443700" y="6994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31" name="【一般廃棄物処理施設】&#10;一人当たり有形固定資産（償却資産）額最大値テキスト"/>
        <xdr:cNvSpPr txBox="1"/>
      </xdr:nvSpPr>
      <xdr:spPr>
        <a:xfrm>
          <a:off x="19547840" y="573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32" name="直線コネクタ 331"/>
        <xdr:cNvCxnSpPr/>
      </xdr:nvCxnSpPr>
      <xdr:spPr>
        <a:xfrm>
          <a:off x="19443700" y="5953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33" name="【一般廃棄物処理施設】&#10;一人当たり有形固定資産（償却資産）額平均値テキスト"/>
        <xdr:cNvSpPr txBox="1"/>
      </xdr:nvSpPr>
      <xdr:spPr>
        <a:xfrm>
          <a:off x="19547840" y="6585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34" name="フローチャート: 判断 333"/>
        <xdr:cNvSpPr/>
      </xdr:nvSpPr>
      <xdr:spPr>
        <a:xfrm>
          <a:off x="19458940" y="6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35" name="フローチャート: 判断 334"/>
        <xdr:cNvSpPr/>
      </xdr:nvSpPr>
      <xdr:spPr>
        <a:xfrm>
          <a:off x="18735040" y="6606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160976</xdr:rowOff>
    </xdr:from>
    <xdr:ext cx="534377" cy="259045"/>
    <xdr:sp macro="" textlink="">
      <xdr:nvSpPr>
        <xdr:cNvPr id="336" name="n_1aveValue【一般廃棄物処理施設】&#10;一人当たり有形固定資産（償却資産）額"/>
        <xdr:cNvSpPr txBox="1"/>
      </xdr:nvSpPr>
      <xdr:spPr>
        <a:xfrm>
          <a:off x="18528811" y="66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337" name="フローチャート: 判断 336"/>
        <xdr:cNvSpPr/>
      </xdr:nvSpPr>
      <xdr:spPr>
        <a:xfrm>
          <a:off x="17937480" y="671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338" name="n_2aveValue【一般廃棄物処理施設】&#10;一人当たり有形固定資産（償却資産）額"/>
        <xdr:cNvSpPr txBox="1"/>
      </xdr:nvSpPr>
      <xdr:spPr>
        <a:xfrm>
          <a:off x="1776681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9" name="テキスト ボックス 33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124800</xdr:rowOff>
    </xdr:from>
    <xdr:to>
      <xdr:col>116</xdr:col>
      <xdr:colOff>114300</xdr:colOff>
      <xdr:row>38</xdr:row>
      <xdr:rowOff>54950</xdr:rowOff>
    </xdr:to>
    <xdr:sp macro="" textlink="">
      <xdr:nvSpPr>
        <xdr:cNvPr id="344" name="楕円 343"/>
        <xdr:cNvSpPr/>
      </xdr:nvSpPr>
      <xdr:spPr>
        <a:xfrm>
          <a:off x="19458940" y="6327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147677</xdr:rowOff>
    </xdr:from>
    <xdr:ext cx="599010" cy="259045"/>
    <xdr:sp macro="" textlink="">
      <xdr:nvSpPr>
        <xdr:cNvPr id="345" name="【一般廃棄物処理施設】&#10;一人当たり有形固定資産（償却資産）額該当値テキスト"/>
        <xdr:cNvSpPr txBox="1"/>
      </xdr:nvSpPr>
      <xdr:spPr>
        <a:xfrm>
          <a:off x="19547840" y="61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161102</xdr:rowOff>
    </xdr:from>
    <xdr:to>
      <xdr:col>112</xdr:col>
      <xdr:colOff>38100</xdr:colOff>
      <xdr:row>39</xdr:row>
      <xdr:rowOff>91252</xdr:rowOff>
    </xdr:to>
    <xdr:sp macro="" textlink="">
      <xdr:nvSpPr>
        <xdr:cNvPr id="346" name="楕円 345"/>
        <xdr:cNvSpPr/>
      </xdr:nvSpPr>
      <xdr:spPr>
        <a:xfrm>
          <a:off x="18735040" y="65314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4150</xdr:rowOff>
    </xdr:from>
    <xdr:to>
      <xdr:col>116</xdr:col>
      <xdr:colOff>63500</xdr:colOff>
      <xdr:row>39</xdr:row>
      <xdr:rowOff>40452</xdr:rowOff>
    </xdr:to>
    <xdr:cxnSp macro="">
      <xdr:nvCxnSpPr>
        <xdr:cNvPr id="347" name="直線コネクタ 346"/>
        <xdr:cNvCxnSpPr/>
      </xdr:nvCxnSpPr>
      <xdr:spPr>
        <a:xfrm flipV="1">
          <a:off x="18778220" y="6374470"/>
          <a:ext cx="731520" cy="20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90980</xdr:rowOff>
    </xdr:from>
    <xdr:to>
      <xdr:col>107</xdr:col>
      <xdr:colOff>101600</xdr:colOff>
      <xdr:row>41</xdr:row>
      <xdr:rowOff>21130</xdr:rowOff>
    </xdr:to>
    <xdr:sp macro="" textlink="">
      <xdr:nvSpPr>
        <xdr:cNvPr id="348" name="楕円 347"/>
        <xdr:cNvSpPr/>
      </xdr:nvSpPr>
      <xdr:spPr>
        <a:xfrm>
          <a:off x="17937480" y="679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40452</xdr:rowOff>
    </xdr:from>
    <xdr:to>
      <xdr:col>111</xdr:col>
      <xdr:colOff>177800</xdr:colOff>
      <xdr:row>40</xdr:row>
      <xdr:rowOff>141780</xdr:rowOff>
    </xdr:to>
    <xdr:cxnSp macro="">
      <xdr:nvCxnSpPr>
        <xdr:cNvPr id="349" name="直線コネクタ 348"/>
        <xdr:cNvCxnSpPr/>
      </xdr:nvCxnSpPr>
      <xdr:spPr>
        <a:xfrm flipV="1">
          <a:off x="17988280" y="6578412"/>
          <a:ext cx="789940" cy="2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107778</xdr:rowOff>
    </xdr:from>
    <xdr:ext cx="534377" cy="259045"/>
    <xdr:sp macro="" textlink="">
      <xdr:nvSpPr>
        <xdr:cNvPr id="350" name="n_1mainValue【一般廃棄物処理施設】&#10;一人当たり有形固定資産（償却資産）額"/>
        <xdr:cNvSpPr txBox="1"/>
      </xdr:nvSpPr>
      <xdr:spPr>
        <a:xfrm>
          <a:off x="18528811" y="63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12257</xdr:rowOff>
    </xdr:from>
    <xdr:ext cx="534377" cy="259045"/>
    <xdr:sp macro="" textlink="">
      <xdr:nvSpPr>
        <xdr:cNvPr id="351" name="n_2mainValue【一般廃棄物処理施設】&#10;一人当たり有形固定資産（償却資産）額"/>
        <xdr:cNvSpPr txBox="1"/>
      </xdr:nvSpPr>
      <xdr:spPr>
        <a:xfrm>
          <a:off x="17766811" y="6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2" name="テキスト ボックス 361"/>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3" name="直線コネクタ 36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4" name="テキスト ボックス 36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5" name="直線コネクタ 36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6" name="テキスト ボックス 36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7" name="直線コネクタ 36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8" name="テキスト ボックス 36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9" name="直線コネクタ 36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0" name="テキスト ボックス 36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1" name="直線コネクタ 37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2" name="テキスト ボックス 371"/>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4" name="テキスト ボックス 37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376" name="直線コネクタ 375"/>
        <xdr:cNvCxnSpPr/>
      </xdr:nvCxnSpPr>
      <xdr:spPr>
        <a:xfrm flipV="1">
          <a:off x="14375764" y="957262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377" name="【保健センター・保健所】&#10;有形固定資産減価償却率最小値テキスト"/>
        <xdr:cNvSpPr txBox="1"/>
      </xdr:nvSpPr>
      <xdr:spPr>
        <a:xfrm>
          <a:off x="144145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78" name="直線コネクタ 377"/>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379" name="【保健センター・保健所】&#10;有形固定資産減価償却率最大値テキスト"/>
        <xdr:cNvSpPr txBox="1"/>
      </xdr:nvSpPr>
      <xdr:spPr>
        <a:xfrm>
          <a:off x="144145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380" name="直線コネクタ 379"/>
        <xdr:cNvCxnSpPr/>
      </xdr:nvCxnSpPr>
      <xdr:spPr>
        <a:xfrm>
          <a:off x="14287500" y="9572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381" name="【保健センター・保健所】&#10;有形固定資産減価償却率平均値テキスト"/>
        <xdr:cNvSpPr txBox="1"/>
      </xdr:nvSpPr>
      <xdr:spPr>
        <a:xfrm>
          <a:off x="144145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382" name="フローチャート: 判断 381"/>
        <xdr:cNvSpPr/>
      </xdr:nvSpPr>
      <xdr:spPr>
        <a:xfrm>
          <a:off x="14325600" y="102590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383" name="フローチャート: 判断 382"/>
        <xdr:cNvSpPr/>
      </xdr:nvSpPr>
      <xdr:spPr>
        <a:xfrm>
          <a:off x="135788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53992</xdr:rowOff>
    </xdr:from>
    <xdr:ext cx="405111" cy="259045"/>
    <xdr:sp macro="" textlink="">
      <xdr:nvSpPr>
        <xdr:cNvPr id="384" name="n_1aveValue【保健センター・保健所】&#10;有形固定資産減価償却率"/>
        <xdr:cNvSpPr txBox="1"/>
      </xdr:nvSpPr>
      <xdr:spPr>
        <a:xfrm>
          <a:off x="134372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385" name="フローチャート: 判断 384"/>
        <xdr:cNvSpPr/>
      </xdr:nvSpPr>
      <xdr:spPr>
        <a:xfrm>
          <a:off x="128041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97807</xdr:rowOff>
    </xdr:from>
    <xdr:ext cx="405111" cy="259045"/>
    <xdr:sp macro="" textlink="">
      <xdr:nvSpPr>
        <xdr:cNvPr id="386" name="n_2aveValue【保健センター・保健所】&#10;有形固定資産減価償却率"/>
        <xdr:cNvSpPr txBox="1"/>
      </xdr:nvSpPr>
      <xdr:spPr>
        <a:xfrm>
          <a:off x="126752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7" name="テキスト ボックス 38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8" name="テキスト ボックス 38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9" name="テキスト ボックス 38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0" name="テキスト ボックス 38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1" name="テキスト ボックス 39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392" name="楕円 391"/>
        <xdr:cNvSpPr/>
      </xdr:nvSpPr>
      <xdr:spPr>
        <a:xfrm>
          <a:off x="14325600" y="107543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05111" cy="259045"/>
    <xdr:sp macro="" textlink="">
      <xdr:nvSpPr>
        <xdr:cNvPr id="393" name="【保健センター・保健所】&#10;有形固定資産減価償却率該当値テキスト"/>
        <xdr:cNvSpPr txBox="1"/>
      </xdr:nvSpPr>
      <xdr:spPr>
        <a:xfrm>
          <a:off x="14414500" y="1067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84455</xdr:rowOff>
    </xdr:from>
    <xdr:to>
      <xdr:col>81</xdr:col>
      <xdr:colOff>101600</xdr:colOff>
      <xdr:row>65</xdr:row>
      <xdr:rowOff>14605</xdr:rowOff>
    </xdr:to>
    <xdr:sp macro="" textlink="">
      <xdr:nvSpPr>
        <xdr:cNvPr id="394" name="楕円 393"/>
        <xdr:cNvSpPr/>
      </xdr:nvSpPr>
      <xdr:spPr>
        <a:xfrm>
          <a:off x="13578840" y="10813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76200</xdr:rowOff>
    </xdr:from>
    <xdr:to>
      <xdr:col>85</xdr:col>
      <xdr:colOff>127000</xdr:colOff>
      <xdr:row>64</xdr:row>
      <xdr:rowOff>135255</xdr:rowOff>
    </xdr:to>
    <xdr:cxnSp macro="">
      <xdr:nvCxnSpPr>
        <xdr:cNvPr id="395" name="直線コネクタ 394"/>
        <xdr:cNvCxnSpPr/>
      </xdr:nvCxnSpPr>
      <xdr:spPr>
        <a:xfrm flipV="1">
          <a:off x="13629640" y="10805160"/>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162560</xdr:rowOff>
    </xdr:from>
    <xdr:to>
      <xdr:col>76</xdr:col>
      <xdr:colOff>165100</xdr:colOff>
      <xdr:row>63</xdr:row>
      <xdr:rowOff>92710</xdr:rowOff>
    </xdr:to>
    <xdr:sp macro="" textlink="">
      <xdr:nvSpPr>
        <xdr:cNvPr id="396" name="楕円 395"/>
        <xdr:cNvSpPr/>
      </xdr:nvSpPr>
      <xdr:spPr>
        <a:xfrm>
          <a:off x="1280414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41910</xdr:rowOff>
    </xdr:from>
    <xdr:to>
      <xdr:col>81</xdr:col>
      <xdr:colOff>50800</xdr:colOff>
      <xdr:row>64</xdr:row>
      <xdr:rowOff>135255</xdr:rowOff>
    </xdr:to>
    <xdr:cxnSp macro="">
      <xdr:nvCxnSpPr>
        <xdr:cNvPr id="397" name="直線コネクタ 396"/>
        <xdr:cNvCxnSpPr/>
      </xdr:nvCxnSpPr>
      <xdr:spPr>
        <a:xfrm>
          <a:off x="12854940" y="10603230"/>
          <a:ext cx="7747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65</xdr:row>
      <xdr:rowOff>5732</xdr:rowOff>
    </xdr:from>
    <xdr:ext cx="405111" cy="259045"/>
    <xdr:sp macro="" textlink="">
      <xdr:nvSpPr>
        <xdr:cNvPr id="398" name="n_1mainValue【保健センター・保健所】&#10;有形固定資産減価償却率"/>
        <xdr:cNvSpPr txBox="1"/>
      </xdr:nvSpPr>
      <xdr:spPr>
        <a:xfrm>
          <a:off x="134372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83837</xdr:rowOff>
    </xdr:from>
    <xdr:ext cx="405111" cy="259045"/>
    <xdr:sp macro="" textlink="">
      <xdr:nvSpPr>
        <xdr:cNvPr id="399" name="n_2mainValue【保健センター・保健所】&#10;有形固定資産減価償却率"/>
        <xdr:cNvSpPr txBox="1"/>
      </xdr:nvSpPr>
      <xdr:spPr>
        <a:xfrm>
          <a:off x="126752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8" name="テキスト ボックス 40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9" name="直線コネクタ 40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0" name="直線コネクタ 40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1" name="テキスト ボックス 41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2" name="直線コネクタ 41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3" name="テキスト ボックス 41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4" name="直線コネクタ 41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5" name="テキスト ボックス 41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6" name="直線コネクタ 41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7" name="テキスト ボックス 41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8" name="直線コネクタ 41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9" name="テキスト ボックス 41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0" name="直線コネクタ 41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1" name="テキスト ボックス 42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2" name="直線コネクタ 42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3" name="テキスト ボックス 42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25" name="直線コネクタ 424"/>
        <xdr:cNvCxnSpPr/>
      </xdr:nvCxnSpPr>
      <xdr:spPr>
        <a:xfrm flipV="1">
          <a:off x="19509104" y="946948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26"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27" name="直線コネクタ 426"/>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28" name="【保健センター・保健所】&#10;一人当たり面積最大値テキスト"/>
        <xdr:cNvSpPr txBox="1"/>
      </xdr:nvSpPr>
      <xdr:spPr>
        <a:xfrm>
          <a:off x="19547840" y="92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29" name="直線コネクタ 428"/>
        <xdr:cNvCxnSpPr/>
      </xdr:nvCxnSpPr>
      <xdr:spPr>
        <a:xfrm>
          <a:off x="19443700" y="9469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30" name="【保健センター・保健所】&#10;一人当たり面積平均値テキスト"/>
        <xdr:cNvSpPr txBox="1"/>
      </xdr:nvSpPr>
      <xdr:spPr>
        <a:xfrm>
          <a:off x="19547840" y="1056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31" name="フローチャート: 判断 430"/>
        <xdr:cNvSpPr/>
      </xdr:nvSpPr>
      <xdr:spPr>
        <a:xfrm>
          <a:off x="19458940" y="105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32" name="フローチャート: 判断 431"/>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433" name="n_1aveValue【保健センター・保健所】&#10;一人当たり面積"/>
        <xdr:cNvSpPr txBox="1"/>
      </xdr:nvSpPr>
      <xdr:spPr>
        <a:xfrm>
          <a:off x="185611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434" name="フローチャート: 判断 433"/>
        <xdr:cNvSpPr/>
      </xdr:nvSpPr>
      <xdr:spPr>
        <a:xfrm>
          <a:off x="179374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435" name="n_2aveValue【保健センター・保健所】&#10;一人当たり面積"/>
        <xdr:cNvSpPr txBox="1"/>
      </xdr:nvSpPr>
      <xdr:spPr>
        <a:xfrm>
          <a:off x="1777626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6" name="テキスト ボックス 43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7" name="テキスト ボックス 43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8" name="テキスト ボックス 43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9" name="テキスト ボックス 43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0" name="テキスト ボックス 43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65133</xdr:rowOff>
    </xdr:from>
    <xdr:to>
      <xdr:col>116</xdr:col>
      <xdr:colOff>114300</xdr:colOff>
      <xdr:row>59</xdr:row>
      <xdr:rowOff>166733</xdr:rowOff>
    </xdr:to>
    <xdr:sp macro="" textlink="">
      <xdr:nvSpPr>
        <xdr:cNvPr id="441" name="楕円 440"/>
        <xdr:cNvSpPr/>
      </xdr:nvSpPr>
      <xdr:spPr>
        <a:xfrm>
          <a:off x="19458940" y="99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88010</xdr:rowOff>
    </xdr:from>
    <xdr:ext cx="469744" cy="259045"/>
    <xdr:sp macro="" textlink="">
      <xdr:nvSpPr>
        <xdr:cNvPr id="442" name="【保健センター・保健所】&#10;一人当たり面積該当値テキスト"/>
        <xdr:cNvSpPr txBox="1"/>
      </xdr:nvSpPr>
      <xdr:spPr>
        <a:xfrm>
          <a:off x="19547840" y="98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24312</xdr:rowOff>
    </xdr:from>
    <xdr:to>
      <xdr:col>112</xdr:col>
      <xdr:colOff>38100</xdr:colOff>
      <xdr:row>62</xdr:row>
      <xdr:rowOff>125912</xdr:rowOff>
    </xdr:to>
    <xdr:sp macro="" textlink="">
      <xdr:nvSpPr>
        <xdr:cNvPr id="443" name="楕円 442"/>
        <xdr:cNvSpPr/>
      </xdr:nvSpPr>
      <xdr:spPr>
        <a:xfrm>
          <a:off x="18735040" y="10417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115933</xdr:rowOff>
    </xdr:from>
    <xdr:to>
      <xdr:col>116</xdr:col>
      <xdr:colOff>63500</xdr:colOff>
      <xdr:row>62</xdr:row>
      <xdr:rowOff>75112</xdr:rowOff>
    </xdr:to>
    <xdr:cxnSp macro="">
      <xdr:nvCxnSpPr>
        <xdr:cNvPr id="444" name="直線コネクタ 443"/>
        <xdr:cNvCxnSpPr/>
      </xdr:nvCxnSpPr>
      <xdr:spPr>
        <a:xfrm flipV="1">
          <a:off x="18778220" y="10006693"/>
          <a:ext cx="731520" cy="46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445" name="楕円 444"/>
        <xdr:cNvSpPr/>
      </xdr:nvSpPr>
      <xdr:spPr>
        <a:xfrm>
          <a:off x="1793748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75112</xdr:rowOff>
    </xdr:from>
    <xdr:to>
      <xdr:col>111</xdr:col>
      <xdr:colOff>177800</xdr:colOff>
      <xdr:row>62</xdr:row>
      <xdr:rowOff>81643</xdr:rowOff>
    </xdr:to>
    <xdr:cxnSp macro="">
      <xdr:nvCxnSpPr>
        <xdr:cNvPr id="446" name="直線コネクタ 445"/>
        <xdr:cNvCxnSpPr/>
      </xdr:nvCxnSpPr>
      <xdr:spPr>
        <a:xfrm flipV="1">
          <a:off x="17988280" y="10468792"/>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142439</xdr:rowOff>
    </xdr:from>
    <xdr:ext cx="469744" cy="259045"/>
    <xdr:sp macro="" textlink="">
      <xdr:nvSpPr>
        <xdr:cNvPr id="447" name="n_1mainValue【保健センター・保健所】&#10;一人当たり面積"/>
        <xdr:cNvSpPr txBox="1"/>
      </xdr:nvSpPr>
      <xdr:spPr>
        <a:xfrm>
          <a:off x="18561127" y="102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148970</xdr:rowOff>
    </xdr:from>
    <xdr:ext cx="469744" cy="259045"/>
    <xdr:sp macro="" textlink="">
      <xdr:nvSpPr>
        <xdr:cNvPr id="448" name="n_2mainValue【保健センター・保健所】&#10;一人当たり面積"/>
        <xdr:cNvSpPr txBox="1"/>
      </xdr:nvSpPr>
      <xdr:spPr>
        <a:xfrm>
          <a:off x="1777626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9" name="正方形/長方形 44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0" name="正方形/長方形 44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1" name="正方形/長方形 45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2" name="正方形/長方形 45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3" name="正方形/長方形 45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4" name="正方形/長方形 45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5" name="正方形/長方形 45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6" name="正方形/長方形 45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7" name="テキスト ボックス 45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8" name="直線コネクタ 45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9" name="テキスト ボックス 45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60" name="直線コネクタ 459"/>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61" name="テキスト ボックス 460"/>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62" name="直線コネクタ 461"/>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63" name="テキスト ボックス 462"/>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64" name="直線コネクタ 463"/>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65" name="テキスト ボックス 464"/>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66" name="直線コネクタ 465"/>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67" name="テキスト ボックス 466"/>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8" name="直線コネクタ 46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9" name="テキスト ボックス 46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471" name="直線コネクタ 470"/>
        <xdr:cNvCxnSpPr/>
      </xdr:nvCxnSpPr>
      <xdr:spPr>
        <a:xfrm flipV="1">
          <a:off x="14375764" y="13159740"/>
          <a:ext cx="0" cy="117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472" name="【消防施設】&#10;有形固定資産減価償却率最小値テキスト"/>
        <xdr:cNvSpPr txBox="1"/>
      </xdr:nvSpPr>
      <xdr:spPr>
        <a:xfrm>
          <a:off x="14414500" y="1433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473" name="直線コネクタ 472"/>
        <xdr:cNvCxnSpPr/>
      </xdr:nvCxnSpPr>
      <xdr:spPr>
        <a:xfrm>
          <a:off x="14287500" y="14330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74" name="【消防施設】&#10;有形固定資産減価償却率最大値テキスト"/>
        <xdr:cNvSpPr txBox="1"/>
      </xdr:nvSpPr>
      <xdr:spPr>
        <a:xfrm>
          <a:off x="14414500" y="1293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75" name="直線コネクタ 474"/>
        <xdr:cNvCxnSpPr/>
      </xdr:nvCxnSpPr>
      <xdr:spPr>
        <a:xfrm>
          <a:off x="142875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476" name="【消防施設】&#10;有形固定資産減価償却率平均値テキスト"/>
        <xdr:cNvSpPr txBox="1"/>
      </xdr:nvSpPr>
      <xdr:spPr>
        <a:xfrm>
          <a:off x="14414500" y="1364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477" name="フローチャート: 判断 476"/>
        <xdr:cNvSpPr/>
      </xdr:nvSpPr>
      <xdr:spPr>
        <a:xfrm>
          <a:off x="14325600" y="136667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478" name="フローチャート: 判断 477"/>
        <xdr:cNvSpPr/>
      </xdr:nvSpPr>
      <xdr:spPr>
        <a:xfrm>
          <a:off x="13578840" y="1360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479" name="n_1aveValue【消防施設】&#10;有形固定資産減価償却率"/>
        <xdr:cNvSpPr txBox="1"/>
      </xdr:nvSpPr>
      <xdr:spPr>
        <a:xfrm>
          <a:off x="13437244" y="137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480" name="フローチャート: 判断 479"/>
        <xdr:cNvSpPr/>
      </xdr:nvSpPr>
      <xdr:spPr>
        <a:xfrm>
          <a:off x="1280414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43705</xdr:rowOff>
    </xdr:from>
    <xdr:ext cx="405111" cy="259045"/>
    <xdr:sp macro="" textlink="">
      <xdr:nvSpPr>
        <xdr:cNvPr id="481" name="n_2aveValue【消防施設】&#10;有形固定資産減価償却率"/>
        <xdr:cNvSpPr txBox="1"/>
      </xdr:nvSpPr>
      <xdr:spPr>
        <a:xfrm>
          <a:off x="1267524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2" name="テキスト ボックス 48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3" name="テキスト ボックス 48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4" name="テキスト ボックス 48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5" name="テキスト ボックス 48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6" name="テキスト ボックス 48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487" name="楕円 486"/>
        <xdr:cNvSpPr/>
      </xdr:nvSpPr>
      <xdr:spPr>
        <a:xfrm>
          <a:off x="14325600" y="131089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488" name="【消防施設】&#10;有形固定資産減価償却率該当値テキスト"/>
        <xdr:cNvSpPr txBox="1"/>
      </xdr:nvSpPr>
      <xdr:spPr>
        <a:xfrm>
          <a:off x="14414500" y="1306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44450</xdr:rowOff>
    </xdr:from>
    <xdr:to>
      <xdr:col>81</xdr:col>
      <xdr:colOff>101600</xdr:colOff>
      <xdr:row>78</xdr:row>
      <xdr:rowOff>146050</xdr:rowOff>
    </xdr:to>
    <xdr:sp macro="" textlink="">
      <xdr:nvSpPr>
        <xdr:cNvPr id="489" name="楕円 488"/>
        <xdr:cNvSpPr/>
      </xdr:nvSpPr>
      <xdr:spPr>
        <a:xfrm>
          <a:off x="1357884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95250</xdr:rowOff>
    </xdr:to>
    <xdr:cxnSp macro="">
      <xdr:nvCxnSpPr>
        <xdr:cNvPr id="490" name="直線コネクタ 489"/>
        <xdr:cNvCxnSpPr/>
      </xdr:nvCxnSpPr>
      <xdr:spPr>
        <a:xfrm flipV="1">
          <a:off x="13629640" y="1315974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76454</xdr:rowOff>
    </xdr:from>
    <xdr:to>
      <xdr:col>76</xdr:col>
      <xdr:colOff>165100</xdr:colOff>
      <xdr:row>84</xdr:row>
      <xdr:rowOff>6604</xdr:rowOff>
    </xdr:to>
    <xdr:sp macro="" textlink="">
      <xdr:nvSpPr>
        <xdr:cNvPr id="491" name="楕円 490"/>
        <xdr:cNvSpPr/>
      </xdr:nvSpPr>
      <xdr:spPr>
        <a:xfrm>
          <a:off x="1280414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95250</xdr:rowOff>
    </xdr:from>
    <xdr:to>
      <xdr:col>81</xdr:col>
      <xdr:colOff>50800</xdr:colOff>
      <xdr:row>83</xdr:row>
      <xdr:rowOff>127254</xdr:rowOff>
    </xdr:to>
    <xdr:cxnSp macro="">
      <xdr:nvCxnSpPr>
        <xdr:cNvPr id="492" name="直線コネクタ 491"/>
        <xdr:cNvCxnSpPr/>
      </xdr:nvCxnSpPr>
      <xdr:spPr>
        <a:xfrm flipV="1">
          <a:off x="12854940" y="13171170"/>
          <a:ext cx="774700" cy="87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162577</xdr:rowOff>
    </xdr:from>
    <xdr:ext cx="405111" cy="259045"/>
    <xdr:sp macro="" textlink="">
      <xdr:nvSpPr>
        <xdr:cNvPr id="493" name="n_1mainValue【消防施設】&#10;有形固定資産減価償却率"/>
        <xdr:cNvSpPr txBox="1"/>
      </xdr:nvSpPr>
      <xdr:spPr>
        <a:xfrm>
          <a:off x="13437244" y="1290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169181</xdr:rowOff>
    </xdr:from>
    <xdr:ext cx="405111" cy="259045"/>
    <xdr:sp macro="" textlink="">
      <xdr:nvSpPr>
        <xdr:cNvPr id="494" name="n_2mainValue【消防施設】&#10;有形固定資産減価償却率"/>
        <xdr:cNvSpPr txBox="1"/>
      </xdr:nvSpPr>
      <xdr:spPr>
        <a:xfrm>
          <a:off x="12675244" y="1408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5" name="直線コネクタ 50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6" name="テキスト ボックス 50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7" name="直線コネクタ 50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8" name="テキスト ボックス 50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9" name="直線コネクタ 50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0" name="テキスト ボックス 50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1" name="直線コネクタ 51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2" name="テキスト ボックス 51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3" name="直線コネクタ 51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4" name="テキスト ボックス 51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18" name="直線コネクタ 517"/>
        <xdr:cNvCxnSpPr/>
      </xdr:nvCxnSpPr>
      <xdr:spPr>
        <a:xfrm flipV="1">
          <a:off x="19509104" y="1322070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19" name="【消防施設】&#10;一人当たり面積最小値テキスト"/>
        <xdr:cNvSpPr txBox="1"/>
      </xdr:nvSpPr>
      <xdr:spPr>
        <a:xfrm>
          <a:off x="1954784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20" name="直線コネクタ 519"/>
        <xdr:cNvCxnSpPr/>
      </xdr:nvCxnSpPr>
      <xdr:spPr>
        <a:xfrm>
          <a:off x="19443700" y="14352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21" name="【消防施設】&#10;一人当たり面積最大値テキスト"/>
        <xdr:cNvSpPr txBox="1"/>
      </xdr:nvSpPr>
      <xdr:spPr>
        <a:xfrm>
          <a:off x="195478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22" name="直線コネクタ 521"/>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23" name="【消防施設】&#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24" name="フローチャート: 判断 523"/>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25" name="フローチャート: 判断 524"/>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156227</xdr:rowOff>
    </xdr:from>
    <xdr:ext cx="469744" cy="259045"/>
    <xdr:sp macro="" textlink="">
      <xdr:nvSpPr>
        <xdr:cNvPr id="526" name="n_1aveValue【消防施設】&#10;一人当たり面積"/>
        <xdr:cNvSpPr txBox="1"/>
      </xdr:nvSpPr>
      <xdr:spPr>
        <a:xfrm>
          <a:off x="185611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527" name="フローチャート: 判断 526"/>
        <xdr:cNvSpPr/>
      </xdr:nvSpPr>
      <xdr:spPr>
        <a:xfrm>
          <a:off x="1793748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125747</xdr:rowOff>
    </xdr:from>
    <xdr:ext cx="469744" cy="259045"/>
    <xdr:sp macro="" textlink="">
      <xdr:nvSpPr>
        <xdr:cNvPr id="528" name="n_2aveValue【消防施設】&#10;一人当たり面積"/>
        <xdr:cNvSpPr txBox="1"/>
      </xdr:nvSpPr>
      <xdr:spPr>
        <a:xfrm>
          <a:off x="17776267" y="140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9" name="テキスト ボックス 52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0" name="テキスト ボックス 52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1" name="テキスト ボックス 53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2" name="テキスト ボックス 53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3" name="テキスト ボックス 53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34" name="楕円 533"/>
        <xdr:cNvSpPr/>
      </xdr:nvSpPr>
      <xdr:spPr>
        <a:xfrm>
          <a:off x="1945894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535" name="【消防施設】&#10;一人当たり面積該当値テキスト"/>
        <xdr:cNvSpPr txBox="1"/>
      </xdr:nvSpPr>
      <xdr:spPr>
        <a:xfrm>
          <a:off x="19547840"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128270</xdr:rowOff>
    </xdr:from>
    <xdr:to>
      <xdr:col>112</xdr:col>
      <xdr:colOff>38100</xdr:colOff>
      <xdr:row>82</xdr:row>
      <xdr:rowOff>58420</xdr:rowOff>
    </xdr:to>
    <xdr:sp macro="" textlink="">
      <xdr:nvSpPr>
        <xdr:cNvPr id="536" name="楕円 535"/>
        <xdr:cNvSpPr/>
      </xdr:nvSpPr>
      <xdr:spPr>
        <a:xfrm>
          <a:off x="18735040" y="1370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82</xdr:row>
      <xdr:rowOff>7620</xdr:rowOff>
    </xdr:to>
    <xdr:cxnSp macro="">
      <xdr:nvCxnSpPr>
        <xdr:cNvPr id="537" name="直線コネクタ 536"/>
        <xdr:cNvCxnSpPr/>
      </xdr:nvCxnSpPr>
      <xdr:spPr>
        <a:xfrm flipV="1">
          <a:off x="18778220" y="1374267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116839</xdr:rowOff>
    </xdr:from>
    <xdr:to>
      <xdr:col>107</xdr:col>
      <xdr:colOff>101600</xdr:colOff>
      <xdr:row>82</xdr:row>
      <xdr:rowOff>46989</xdr:rowOff>
    </xdr:to>
    <xdr:sp macro="" textlink="">
      <xdr:nvSpPr>
        <xdr:cNvPr id="538" name="楕円 537"/>
        <xdr:cNvSpPr/>
      </xdr:nvSpPr>
      <xdr:spPr>
        <a:xfrm>
          <a:off x="17937480" y="13695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167639</xdr:rowOff>
    </xdr:from>
    <xdr:to>
      <xdr:col>111</xdr:col>
      <xdr:colOff>177800</xdr:colOff>
      <xdr:row>82</xdr:row>
      <xdr:rowOff>7620</xdr:rowOff>
    </xdr:to>
    <xdr:cxnSp macro="">
      <xdr:nvCxnSpPr>
        <xdr:cNvPr id="539" name="直線コネクタ 538"/>
        <xdr:cNvCxnSpPr/>
      </xdr:nvCxnSpPr>
      <xdr:spPr>
        <a:xfrm>
          <a:off x="17988280" y="13746479"/>
          <a:ext cx="78994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540" name="n_1mainValue【消防施設】&#10;一人当たり面積"/>
        <xdr:cNvSpPr txBox="1"/>
      </xdr:nvSpPr>
      <xdr:spPr>
        <a:xfrm>
          <a:off x="185611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63516</xdr:rowOff>
    </xdr:from>
    <xdr:ext cx="469744" cy="259045"/>
    <xdr:sp macro="" textlink="">
      <xdr:nvSpPr>
        <xdr:cNvPr id="541" name="n_2mainValue【消防施設】&#10;一人当たり面積"/>
        <xdr:cNvSpPr txBox="1"/>
      </xdr:nvSpPr>
      <xdr:spPr>
        <a:xfrm>
          <a:off x="17776267"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2" name="テキスト ボックス 55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3" name="直線コネクタ 552"/>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4" name="テキスト ボックス 553"/>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5" name="直線コネクタ 554"/>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6" name="テキスト ボックス 555"/>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7" name="直線コネクタ 556"/>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8" name="テキスト ボックス 557"/>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9" name="直線コネクタ 558"/>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0" name="テキスト ボックス 559"/>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564" name="直線コネクタ 563"/>
        <xdr:cNvCxnSpPr/>
      </xdr:nvCxnSpPr>
      <xdr:spPr>
        <a:xfrm flipV="1">
          <a:off x="14375764" y="16978122"/>
          <a:ext cx="0" cy="1283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565" name="【庁舎】&#10;有形固定資産減価償却率最小値テキスト"/>
        <xdr:cNvSpPr txBox="1"/>
      </xdr:nvSpPr>
      <xdr:spPr>
        <a:xfrm>
          <a:off x="1441450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566" name="直線コネクタ 565"/>
        <xdr:cNvCxnSpPr/>
      </xdr:nvCxnSpPr>
      <xdr:spPr>
        <a:xfrm>
          <a:off x="1428750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567" name="【庁舎】&#10;有形固定資産減価償却率最大値テキスト"/>
        <xdr:cNvSpPr txBox="1"/>
      </xdr:nvSpPr>
      <xdr:spPr>
        <a:xfrm>
          <a:off x="14414500" y="1676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568" name="直線コネクタ 567"/>
        <xdr:cNvCxnSpPr/>
      </xdr:nvCxnSpPr>
      <xdr:spPr>
        <a:xfrm>
          <a:off x="14287500" y="16978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569" name="【庁舎】&#10;有形固定資産減価償却率平均値テキスト"/>
        <xdr:cNvSpPr txBox="1"/>
      </xdr:nvSpPr>
      <xdr:spPr>
        <a:xfrm>
          <a:off x="14414500" y="17575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570" name="フローチャート: 判断 569"/>
        <xdr:cNvSpPr/>
      </xdr:nvSpPr>
      <xdr:spPr>
        <a:xfrm>
          <a:off x="14325600" y="17597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571" name="フローチャート: 判断 570"/>
        <xdr:cNvSpPr/>
      </xdr:nvSpPr>
      <xdr:spPr>
        <a:xfrm>
          <a:off x="1357884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572" name="n_1aveValue【庁舎】&#10;有形固定資産減価償却率"/>
        <xdr:cNvSpPr txBox="1"/>
      </xdr:nvSpPr>
      <xdr:spPr>
        <a:xfrm>
          <a:off x="13437244" y="1762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573" name="フローチャート: 判断 572"/>
        <xdr:cNvSpPr/>
      </xdr:nvSpPr>
      <xdr:spPr>
        <a:xfrm>
          <a:off x="128041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104412</xdr:rowOff>
    </xdr:from>
    <xdr:ext cx="405111" cy="259045"/>
    <xdr:sp macro="" textlink="">
      <xdr:nvSpPr>
        <xdr:cNvPr id="574" name="n_2aveValue【庁舎】&#10;有形固定資産減価償却率"/>
        <xdr:cNvSpPr txBox="1"/>
      </xdr:nvSpPr>
      <xdr:spPr>
        <a:xfrm>
          <a:off x="12675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5" name="テキスト ボックス 5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132842</xdr:rowOff>
    </xdr:from>
    <xdr:to>
      <xdr:col>85</xdr:col>
      <xdr:colOff>177800</xdr:colOff>
      <xdr:row>103</xdr:row>
      <xdr:rowOff>62992</xdr:rowOff>
    </xdr:to>
    <xdr:sp macro="" textlink="">
      <xdr:nvSpPr>
        <xdr:cNvPr id="580" name="楕円 579"/>
        <xdr:cNvSpPr/>
      </xdr:nvSpPr>
      <xdr:spPr>
        <a:xfrm>
          <a:off x="14325600" y="172321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155719</xdr:rowOff>
    </xdr:from>
    <xdr:ext cx="405111" cy="259045"/>
    <xdr:sp macro="" textlink="">
      <xdr:nvSpPr>
        <xdr:cNvPr id="581" name="【庁舎】&#10;有形固定資産減価償却率該当値テキスト"/>
        <xdr:cNvSpPr txBox="1"/>
      </xdr:nvSpPr>
      <xdr:spPr>
        <a:xfrm>
          <a:off x="14414500"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167132</xdr:rowOff>
    </xdr:from>
    <xdr:to>
      <xdr:col>81</xdr:col>
      <xdr:colOff>101600</xdr:colOff>
      <xdr:row>103</xdr:row>
      <xdr:rowOff>97282</xdr:rowOff>
    </xdr:to>
    <xdr:sp macro="" textlink="">
      <xdr:nvSpPr>
        <xdr:cNvPr id="582" name="楕円 581"/>
        <xdr:cNvSpPr/>
      </xdr:nvSpPr>
      <xdr:spPr>
        <a:xfrm>
          <a:off x="13578840" y="17266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xdr:rowOff>
    </xdr:from>
    <xdr:to>
      <xdr:col>85</xdr:col>
      <xdr:colOff>127000</xdr:colOff>
      <xdr:row>103</xdr:row>
      <xdr:rowOff>46482</xdr:rowOff>
    </xdr:to>
    <xdr:cxnSp macro="">
      <xdr:nvCxnSpPr>
        <xdr:cNvPr id="583" name="直線コネクタ 582"/>
        <xdr:cNvCxnSpPr/>
      </xdr:nvCxnSpPr>
      <xdr:spPr>
        <a:xfrm flipV="1">
          <a:off x="13629640" y="17279112"/>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34544</xdr:rowOff>
    </xdr:from>
    <xdr:to>
      <xdr:col>76</xdr:col>
      <xdr:colOff>165100</xdr:colOff>
      <xdr:row>103</xdr:row>
      <xdr:rowOff>136144</xdr:rowOff>
    </xdr:to>
    <xdr:sp macro="" textlink="">
      <xdr:nvSpPr>
        <xdr:cNvPr id="584" name="楕円 583"/>
        <xdr:cNvSpPr/>
      </xdr:nvSpPr>
      <xdr:spPr>
        <a:xfrm>
          <a:off x="12804140" y="17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46482</xdr:rowOff>
    </xdr:from>
    <xdr:to>
      <xdr:col>81</xdr:col>
      <xdr:colOff>50800</xdr:colOff>
      <xdr:row>103</xdr:row>
      <xdr:rowOff>85344</xdr:rowOff>
    </xdr:to>
    <xdr:cxnSp macro="">
      <xdr:nvCxnSpPr>
        <xdr:cNvPr id="585" name="直線コネクタ 584"/>
        <xdr:cNvCxnSpPr/>
      </xdr:nvCxnSpPr>
      <xdr:spPr>
        <a:xfrm flipV="1">
          <a:off x="12854940" y="17313402"/>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113809</xdr:rowOff>
    </xdr:from>
    <xdr:ext cx="405111" cy="259045"/>
    <xdr:sp macro="" textlink="">
      <xdr:nvSpPr>
        <xdr:cNvPr id="586" name="n_1mainValue【庁舎】&#10;有形固定資産減価償却率"/>
        <xdr:cNvSpPr txBox="1"/>
      </xdr:nvSpPr>
      <xdr:spPr>
        <a:xfrm>
          <a:off x="13437244" y="170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152671</xdr:rowOff>
    </xdr:from>
    <xdr:ext cx="405111" cy="259045"/>
    <xdr:sp macro="" textlink="">
      <xdr:nvSpPr>
        <xdr:cNvPr id="587" name="n_2mainValue【庁舎】&#10;有形固定資産減価償却率"/>
        <xdr:cNvSpPr txBox="1"/>
      </xdr:nvSpPr>
      <xdr:spPr>
        <a:xfrm>
          <a:off x="12675244" y="170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12" name="直線コネクタ 611"/>
        <xdr:cNvCxnSpPr/>
      </xdr:nvCxnSpPr>
      <xdr:spPr>
        <a:xfrm flipV="1">
          <a:off x="19509104" y="16992601"/>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13" name="【庁舎】&#10;一人当たり面積最小値テキスト"/>
        <xdr:cNvSpPr txBox="1"/>
      </xdr:nvSpPr>
      <xdr:spPr>
        <a:xfrm>
          <a:off x="1954784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14" name="直線コネクタ 613"/>
        <xdr:cNvCxnSpPr/>
      </xdr:nvCxnSpPr>
      <xdr:spPr>
        <a:xfrm>
          <a:off x="19443700" y="1824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15" name="【庁舎】&#10;一人当たり面積最大値テキスト"/>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16" name="直線コネクタ 615"/>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617" name="【庁舎】&#10;一人当たり面積平均値テキスト"/>
        <xdr:cNvSpPr txBox="1"/>
      </xdr:nvSpPr>
      <xdr:spPr>
        <a:xfrm>
          <a:off x="1954784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18" name="フローチャート: 判断 617"/>
        <xdr:cNvSpPr/>
      </xdr:nvSpPr>
      <xdr:spPr>
        <a:xfrm>
          <a:off x="1945894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19" name="フローチャート: 判断 618"/>
        <xdr:cNvSpPr/>
      </xdr:nvSpPr>
      <xdr:spPr>
        <a:xfrm>
          <a:off x="18735040" y="178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6366</xdr:rowOff>
    </xdr:from>
    <xdr:ext cx="469744" cy="259045"/>
    <xdr:sp macro="" textlink="">
      <xdr:nvSpPr>
        <xdr:cNvPr id="620" name="n_1aveValue【庁舎】&#10;一人当たり面積"/>
        <xdr:cNvSpPr txBox="1"/>
      </xdr:nvSpPr>
      <xdr:spPr>
        <a:xfrm>
          <a:off x="185611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621" name="フローチャート: 判断 620"/>
        <xdr:cNvSpPr/>
      </xdr:nvSpPr>
      <xdr:spPr>
        <a:xfrm>
          <a:off x="1793748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151147</xdr:rowOff>
    </xdr:from>
    <xdr:ext cx="469744" cy="259045"/>
    <xdr:sp macro="" textlink="">
      <xdr:nvSpPr>
        <xdr:cNvPr id="622" name="n_2aveValue【庁舎】&#10;一人当たり面積"/>
        <xdr:cNvSpPr txBox="1"/>
      </xdr:nvSpPr>
      <xdr:spPr>
        <a:xfrm>
          <a:off x="1777626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3" name="テキスト ボックス 62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65405</xdr:rowOff>
    </xdr:from>
    <xdr:to>
      <xdr:col>116</xdr:col>
      <xdr:colOff>114300</xdr:colOff>
      <xdr:row>108</xdr:row>
      <xdr:rowOff>167005</xdr:rowOff>
    </xdr:to>
    <xdr:sp macro="" textlink="">
      <xdr:nvSpPr>
        <xdr:cNvPr id="628" name="楕円 627"/>
        <xdr:cNvSpPr/>
      </xdr:nvSpPr>
      <xdr:spPr>
        <a:xfrm>
          <a:off x="1945894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151782</xdr:rowOff>
    </xdr:from>
    <xdr:ext cx="469744" cy="259045"/>
    <xdr:sp macro="" textlink="">
      <xdr:nvSpPr>
        <xdr:cNvPr id="629" name="【庁舎】&#10;一人当たり面積該当値テキスト"/>
        <xdr:cNvSpPr txBox="1"/>
      </xdr:nvSpPr>
      <xdr:spPr>
        <a:xfrm>
          <a:off x="19547840" y="1808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73025</xdr:rowOff>
    </xdr:from>
    <xdr:to>
      <xdr:col>112</xdr:col>
      <xdr:colOff>38100</xdr:colOff>
      <xdr:row>109</xdr:row>
      <xdr:rowOff>3175</xdr:rowOff>
    </xdr:to>
    <xdr:sp macro="" textlink="">
      <xdr:nvSpPr>
        <xdr:cNvPr id="630" name="楕円 629"/>
        <xdr:cNvSpPr/>
      </xdr:nvSpPr>
      <xdr:spPr>
        <a:xfrm>
          <a:off x="18735040" y="18178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116205</xdr:rowOff>
    </xdr:from>
    <xdr:to>
      <xdr:col>116</xdr:col>
      <xdr:colOff>63500</xdr:colOff>
      <xdr:row>108</xdr:row>
      <xdr:rowOff>123825</xdr:rowOff>
    </xdr:to>
    <xdr:cxnSp macro="">
      <xdr:nvCxnSpPr>
        <xdr:cNvPr id="631" name="直線コネクタ 630"/>
        <xdr:cNvCxnSpPr/>
      </xdr:nvCxnSpPr>
      <xdr:spPr>
        <a:xfrm flipV="1">
          <a:off x="18778220" y="18221325"/>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80645</xdr:rowOff>
    </xdr:from>
    <xdr:to>
      <xdr:col>107</xdr:col>
      <xdr:colOff>101600</xdr:colOff>
      <xdr:row>109</xdr:row>
      <xdr:rowOff>10795</xdr:rowOff>
    </xdr:to>
    <xdr:sp macro="" textlink="">
      <xdr:nvSpPr>
        <xdr:cNvPr id="632" name="楕円 631"/>
        <xdr:cNvSpPr/>
      </xdr:nvSpPr>
      <xdr:spPr>
        <a:xfrm>
          <a:off x="17937480" y="18185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123825</xdr:rowOff>
    </xdr:from>
    <xdr:to>
      <xdr:col>111</xdr:col>
      <xdr:colOff>177800</xdr:colOff>
      <xdr:row>108</xdr:row>
      <xdr:rowOff>131445</xdr:rowOff>
    </xdr:to>
    <xdr:cxnSp macro="">
      <xdr:nvCxnSpPr>
        <xdr:cNvPr id="633" name="直線コネクタ 632"/>
        <xdr:cNvCxnSpPr/>
      </xdr:nvCxnSpPr>
      <xdr:spPr>
        <a:xfrm flipV="1">
          <a:off x="17988280" y="1822894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165752</xdr:rowOff>
    </xdr:from>
    <xdr:ext cx="469744" cy="259045"/>
    <xdr:sp macro="" textlink="">
      <xdr:nvSpPr>
        <xdr:cNvPr id="634" name="n_1mainValue【庁舎】&#10;一人当たり面積"/>
        <xdr:cNvSpPr txBox="1"/>
      </xdr:nvSpPr>
      <xdr:spPr>
        <a:xfrm>
          <a:off x="185611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1922</xdr:rowOff>
    </xdr:from>
    <xdr:ext cx="469744" cy="259045"/>
    <xdr:sp macro="" textlink="">
      <xdr:nvSpPr>
        <xdr:cNvPr id="635" name="n_2mainValue【庁舎】&#10;一人当たり面積"/>
        <xdr:cNvSpPr txBox="1"/>
      </xdr:nvSpPr>
      <xdr:spPr>
        <a:xfrm>
          <a:off x="1777626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体育館・プールについては全ての施設において減価償却率が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89%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を越えており、老朽化が進んでいる。現在総合体育館</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建設事業を行っているが</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、老朽化施設の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対策を検討する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必要がある。福祉施設についても同様に減価償却率が高く、市民一人</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当たり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の面積も</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多いことから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、施設の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統廃合</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や集約化を検討する必要がある。庁舎については類似団体と比較すると減価償却率が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増加傾向にあり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、今後、支所</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及び</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出張所等</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維持、更新等の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計画を検討する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必要性がある。消防施設については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、消防署再編計画の実行中であり、今後は施設の建設や老朽化施設の解体が予定されていることから、有形固定資産減価償却率及び一人当たり面積について、改善が見込まれる。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人口減少や全国平均を上回る高齢化率に加え、中心となる産業の乏しさなどにより、財政基盤が脆弱であり、類似団体平均を大きく下回っている。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定員適正化計画の遂行及び給与体系の適正化による人件費の削減、投資的経費の抑制等、歳出の徹底的な見直しを実施するとともに、税収の底上げに結びつく施策を展開するなど、抜本的な取り組みにより歳入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上昇の主たる要因は、普通交付税の減少による経常一般財源総額の減少である。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62</xdr:row>
      <xdr:rowOff>20320</xdr:rowOff>
    </xdr:to>
    <xdr:cxnSp macro="">
      <xdr:nvCxnSpPr>
        <xdr:cNvPr id="132" name="直線コネクタ 131"/>
        <xdr:cNvCxnSpPr/>
      </xdr:nvCxnSpPr>
      <xdr:spPr>
        <a:xfrm>
          <a:off x="4114800" y="1044913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162137</xdr:rowOff>
    </xdr:to>
    <xdr:cxnSp macro="">
      <xdr:nvCxnSpPr>
        <xdr:cNvPr id="135" name="直線コネクタ 134"/>
        <xdr:cNvCxnSpPr/>
      </xdr:nvCxnSpPr>
      <xdr:spPr>
        <a:xfrm>
          <a:off x="3225800" y="1038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14817</xdr:rowOff>
    </xdr:to>
    <xdr:cxnSp macro="">
      <xdr:nvCxnSpPr>
        <xdr:cNvPr id="138" name="直線コネクタ 137"/>
        <xdr:cNvCxnSpPr/>
      </xdr:nvCxnSpPr>
      <xdr:spPr>
        <a:xfrm flipV="1">
          <a:off x="2336800" y="103847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14817</xdr:rowOff>
    </xdr:to>
    <xdr:cxnSp macro="">
      <xdr:nvCxnSpPr>
        <xdr:cNvPr id="141" name="直線コネクタ 140"/>
        <xdr:cNvCxnSpPr/>
      </xdr:nvCxnSpPr>
      <xdr:spPr>
        <a:xfrm>
          <a:off x="1447800" y="102882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5" name="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6" name="テキスト ボックス 155"/>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7" name="楕円 156"/>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8" name="テキスト ボックス 157"/>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0" name="テキスト ボックス 159"/>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類似団体平均を上回っている要因としては、５町村合併の影響により、職員数、各種施設数が依然として多いためである。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件費では職員数の適正化に努め、物件費では施設の民営化や指定管理者制度の導入、または公共施設総合管理計画における個別計画を早急に策定した上での施設統廃合を進め、コスト削減を図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81795</xdr:rowOff>
    </xdr:from>
    <xdr:to>
      <xdr:col>23</xdr:col>
      <xdr:colOff>133350</xdr:colOff>
      <xdr:row>85</xdr:row>
      <xdr:rowOff>125809</xdr:rowOff>
    </xdr:to>
    <xdr:cxnSp macro="">
      <xdr:nvCxnSpPr>
        <xdr:cNvPr id="193" name="直線コネクタ 192"/>
        <xdr:cNvCxnSpPr/>
      </xdr:nvCxnSpPr>
      <xdr:spPr>
        <a:xfrm flipV="1">
          <a:off x="4114800" y="14655045"/>
          <a:ext cx="8382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54037</xdr:rowOff>
    </xdr:from>
    <xdr:to>
      <xdr:col>19</xdr:col>
      <xdr:colOff>133350</xdr:colOff>
      <xdr:row>85</xdr:row>
      <xdr:rowOff>125809</xdr:rowOff>
    </xdr:to>
    <xdr:cxnSp macro="">
      <xdr:nvCxnSpPr>
        <xdr:cNvPr id="196" name="直線コネクタ 195"/>
        <xdr:cNvCxnSpPr/>
      </xdr:nvCxnSpPr>
      <xdr:spPr>
        <a:xfrm>
          <a:off x="3225800" y="14627287"/>
          <a:ext cx="889000" cy="7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54037</xdr:rowOff>
    </xdr:from>
    <xdr:to>
      <xdr:col>15</xdr:col>
      <xdr:colOff>82550</xdr:colOff>
      <xdr:row>86</xdr:row>
      <xdr:rowOff>11894</xdr:rowOff>
    </xdr:to>
    <xdr:cxnSp macro="">
      <xdr:nvCxnSpPr>
        <xdr:cNvPr id="199" name="直線コネクタ 198"/>
        <xdr:cNvCxnSpPr/>
      </xdr:nvCxnSpPr>
      <xdr:spPr>
        <a:xfrm flipV="1">
          <a:off x="2336800" y="14627287"/>
          <a:ext cx="889000" cy="1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1" name="テキスト ボックス 200"/>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40687</xdr:rowOff>
    </xdr:from>
    <xdr:to>
      <xdr:col>11</xdr:col>
      <xdr:colOff>31750</xdr:colOff>
      <xdr:row>86</xdr:row>
      <xdr:rowOff>11894</xdr:rowOff>
    </xdr:to>
    <xdr:cxnSp macro="">
      <xdr:nvCxnSpPr>
        <xdr:cNvPr id="202" name="直線コネクタ 201"/>
        <xdr:cNvCxnSpPr/>
      </xdr:nvCxnSpPr>
      <xdr:spPr>
        <a:xfrm>
          <a:off x="1447800" y="14613937"/>
          <a:ext cx="889000" cy="1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38678</xdr:rowOff>
    </xdr:from>
    <xdr:ext cx="762000" cy="259045"/>
    <xdr:sp macro="" textlink="">
      <xdr:nvSpPr>
        <xdr:cNvPr id="204" name="テキスト ボックス 203"/>
        <xdr:cNvSpPr txBox="1"/>
      </xdr:nvSpPr>
      <xdr:spPr>
        <a:xfrm>
          <a:off x="1955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5475</xdr:rowOff>
    </xdr:from>
    <xdr:ext cx="762000" cy="259045"/>
    <xdr:sp macro="" textlink="">
      <xdr:nvSpPr>
        <xdr:cNvPr id="206" name="テキスト ボックス 205"/>
        <xdr:cNvSpPr txBox="1"/>
      </xdr:nvSpPr>
      <xdr:spPr>
        <a:xfrm>
          <a:off x="1066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30995</xdr:rowOff>
    </xdr:from>
    <xdr:to>
      <xdr:col>23</xdr:col>
      <xdr:colOff>184150</xdr:colOff>
      <xdr:row>85</xdr:row>
      <xdr:rowOff>132595</xdr:rowOff>
    </xdr:to>
    <xdr:sp macro="" textlink="">
      <xdr:nvSpPr>
        <xdr:cNvPr id="212" name="楕円 211"/>
        <xdr:cNvSpPr/>
      </xdr:nvSpPr>
      <xdr:spPr>
        <a:xfrm>
          <a:off x="4902200" y="146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3072</xdr:rowOff>
    </xdr:from>
    <xdr:ext cx="762000" cy="259045"/>
    <xdr:sp macro="" textlink="">
      <xdr:nvSpPr>
        <xdr:cNvPr id="213" name="人件費・物件費等の状況該当値テキスト"/>
        <xdr:cNvSpPr txBox="1"/>
      </xdr:nvSpPr>
      <xdr:spPr>
        <a:xfrm>
          <a:off x="5041900" y="1457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75009</xdr:rowOff>
    </xdr:from>
    <xdr:to>
      <xdr:col>19</xdr:col>
      <xdr:colOff>184150</xdr:colOff>
      <xdr:row>86</xdr:row>
      <xdr:rowOff>5159</xdr:rowOff>
    </xdr:to>
    <xdr:sp macro="" textlink="">
      <xdr:nvSpPr>
        <xdr:cNvPr id="214" name="楕円 213"/>
        <xdr:cNvSpPr/>
      </xdr:nvSpPr>
      <xdr:spPr>
        <a:xfrm>
          <a:off x="4064000" y="146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161386</xdr:rowOff>
    </xdr:from>
    <xdr:ext cx="736600" cy="259045"/>
    <xdr:sp macro="" textlink="">
      <xdr:nvSpPr>
        <xdr:cNvPr id="215" name="テキスト ボックス 214"/>
        <xdr:cNvSpPr txBox="1"/>
      </xdr:nvSpPr>
      <xdr:spPr>
        <a:xfrm>
          <a:off x="3733800" y="14734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3237</xdr:rowOff>
    </xdr:from>
    <xdr:to>
      <xdr:col>15</xdr:col>
      <xdr:colOff>133350</xdr:colOff>
      <xdr:row>85</xdr:row>
      <xdr:rowOff>104837</xdr:rowOff>
    </xdr:to>
    <xdr:sp macro="" textlink="">
      <xdr:nvSpPr>
        <xdr:cNvPr id="216" name="楕円 215"/>
        <xdr:cNvSpPr/>
      </xdr:nvSpPr>
      <xdr:spPr>
        <a:xfrm>
          <a:off x="3175000" y="145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89614</xdr:rowOff>
    </xdr:from>
    <xdr:ext cx="762000" cy="259045"/>
    <xdr:sp macro="" textlink="">
      <xdr:nvSpPr>
        <xdr:cNvPr id="217" name="テキスト ボックス 216"/>
        <xdr:cNvSpPr txBox="1"/>
      </xdr:nvSpPr>
      <xdr:spPr>
        <a:xfrm>
          <a:off x="2844800" y="1466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132544</xdr:rowOff>
    </xdr:from>
    <xdr:to>
      <xdr:col>11</xdr:col>
      <xdr:colOff>82550</xdr:colOff>
      <xdr:row>86</xdr:row>
      <xdr:rowOff>62694</xdr:rowOff>
    </xdr:to>
    <xdr:sp macro="" textlink="">
      <xdr:nvSpPr>
        <xdr:cNvPr id="218" name="楕円 217"/>
        <xdr:cNvSpPr/>
      </xdr:nvSpPr>
      <xdr:spPr>
        <a:xfrm>
          <a:off x="2286000" y="147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47471</xdr:rowOff>
    </xdr:from>
    <xdr:ext cx="762000" cy="259045"/>
    <xdr:sp macro="" textlink="">
      <xdr:nvSpPr>
        <xdr:cNvPr id="219" name="テキスト ボックス 218"/>
        <xdr:cNvSpPr txBox="1"/>
      </xdr:nvSpPr>
      <xdr:spPr>
        <a:xfrm>
          <a:off x="1955800" y="1479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161337</xdr:rowOff>
    </xdr:from>
    <xdr:to>
      <xdr:col>7</xdr:col>
      <xdr:colOff>31750</xdr:colOff>
      <xdr:row>85</xdr:row>
      <xdr:rowOff>91487</xdr:rowOff>
    </xdr:to>
    <xdr:sp macro="" textlink="">
      <xdr:nvSpPr>
        <xdr:cNvPr id="220" name="楕円 219"/>
        <xdr:cNvSpPr/>
      </xdr:nvSpPr>
      <xdr:spPr>
        <a:xfrm>
          <a:off x="1397000" y="145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76264</xdr:rowOff>
    </xdr:from>
    <xdr:ext cx="762000" cy="259045"/>
    <xdr:sp macro="" textlink="">
      <xdr:nvSpPr>
        <xdr:cNvPr id="221" name="テキスト ボックス 220"/>
        <xdr:cNvSpPr txBox="1"/>
      </xdr:nvSpPr>
      <xdr:spPr>
        <a:xfrm>
          <a:off x="1066800" y="1464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要因としては、職員の年齢構成の偏在化が著しく、中堅職員の昇任が抑制されていることが挙げられる。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今後も給与の適正化を図るために、給与実態の分析に努める。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7" name="直線コネクタ 256"/>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60" name="直線コネクタ 259"/>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3" name="直線コネクタ 262"/>
        <xdr:cNvCxnSpPr/>
      </xdr:nvCxnSpPr>
      <xdr:spPr>
        <a:xfrm>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29936</xdr:rowOff>
    </xdr:to>
    <xdr:cxnSp macro="">
      <xdr:nvCxnSpPr>
        <xdr:cNvPr id="266" name="直線コネクタ 265"/>
        <xdr:cNvCxnSpPr/>
      </xdr:nvCxnSpPr>
      <xdr:spPr>
        <a:xfrm>
          <a:off x="13512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0" name="楕円 279"/>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1" name="テキスト ボックス 280"/>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4" name="楕円 283"/>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5" name="テキスト ボックス 284"/>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現状は５町村合併という特殊な事情により、類似団体平均を大きく上回っている。定員適正化計画に基づく退職者不補充の原則と新規採用の抑制により、実績として平成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次計画では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人の職員を削減している。今後も職員数削減に努め、定員適正化を図る。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114300</xdr:rowOff>
    </xdr:to>
    <xdr:cxnSp macro="">
      <xdr:nvCxnSpPr>
        <xdr:cNvPr id="322" name="直線コネクタ 321"/>
        <xdr:cNvCxnSpPr/>
      </xdr:nvCxnSpPr>
      <xdr:spPr>
        <a:xfrm>
          <a:off x="16179800" y="1088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79828</xdr:rowOff>
    </xdr:from>
    <xdr:to>
      <xdr:col>77</xdr:col>
      <xdr:colOff>44450</xdr:colOff>
      <xdr:row>63</xdr:row>
      <xdr:rowOff>136706</xdr:rowOff>
    </xdr:to>
    <xdr:cxnSp macro="">
      <xdr:nvCxnSpPr>
        <xdr:cNvPr id="325" name="直線コネクタ 324"/>
        <xdr:cNvCxnSpPr/>
      </xdr:nvCxnSpPr>
      <xdr:spPr>
        <a:xfrm flipV="1">
          <a:off x="15290800" y="108811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136706</xdr:rowOff>
    </xdr:from>
    <xdr:to>
      <xdr:col>72</xdr:col>
      <xdr:colOff>203200</xdr:colOff>
      <xdr:row>64</xdr:row>
      <xdr:rowOff>56606</xdr:rowOff>
    </xdr:to>
    <xdr:cxnSp macro="">
      <xdr:nvCxnSpPr>
        <xdr:cNvPr id="328" name="直線コネクタ 327"/>
        <xdr:cNvCxnSpPr/>
      </xdr:nvCxnSpPr>
      <xdr:spPr>
        <a:xfrm flipV="1">
          <a:off x="14401800" y="10938056"/>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0" name="テキスト ボックス 329"/>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56606</xdr:rowOff>
    </xdr:from>
    <xdr:to>
      <xdr:col>68</xdr:col>
      <xdr:colOff>152400</xdr:colOff>
      <xdr:row>64</xdr:row>
      <xdr:rowOff>118654</xdr:rowOff>
    </xdr:to>
    <xdr:cxnSp macro="">
      <xdr:nvCxnSpPr>
        <xdr:cNvPr id="331" name="直線コネクタ 330"/>
        <xdr:cNvCxnSpPr/>
      </xdr:nvCxnSpPr>
      <xdr:spPr>
        <a:xfrm flipV="1">
          <a:off x="13512800" y="11029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3" name="テキスト ボックス 332"/>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5" name="テキスト ボックス 334"/>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41" name="楕円 340"/>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42" name="定員管理の状況該当値テキスト"/>
        <xdr:cNvSpPr txBox="1"/>
      </xdr:nvSpPr>
      <xdr:spPr>
        <a:xfrm>
          <a:off x="17106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3" name="楕円 342"/>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4" name="テキスト ボックス 343"/>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85906</xdr:rowOff>
    </xdr:from>
    <xdr:to>
      <xdr:col>73</xdr:col>
      <xdr:colOff>44450</xdr:colOff>
      <xdr:row>64</xdr:row>
      <xdr:rowOff>16056</xdr:rowOff>
    </xdr:to>
    <xdr:sp macro="" textlink="">
      <xdr:nvSpPr>
        <xdr:cNvPr id="345" name="楕円 344"/>
        <xdr:cNvSpPr/>
      </xdr:nvSpPr>
      <xdr:spPr>
        <a:xfrm>
          <a:off x="15240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833</xdr:rowOff>
    </xdr:from>
    <xdr:ext cx="762000" cy="259045"/>
    <xdr:sp macro="" textlink="">
      <xdr:nvSpPr>
        <xdr:cNvPr id="346" name="テキスト ボックス 345"/>
        <xdr:cNvSpPr txBox="1"/>
      </xdr:nvSpPr>
      <xdr:spPr>
        <a:xfrm>
          <a:off x="14909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5806</xdr:rowOff>
    </xdr:from>
    <xdr:to>
      <xdr:col>68</xdr:col>
      <xdr:colOff>203200</xdr:colOff>
      <xdr:row>64</xdr:row>
      <xdr:rowOff>107406</xdr:rowOff>
    </xdr:to>
    <xdr:sp macro="" textlink="">
      <xdr:nvSpPr>
        <xdr:cNvPr id="347" name="楕円 346"/>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92183</xdr:rowOff>
    </xdr:from>
    <xdr:ext cx="762000" cy="259045"/>
    <xdr:sp macro="" textlink="">
      <xdr:nvSpPr>
        <xdr:cNvPr id="348" name="テキスト ボックス 347"/>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67854</xdr:rowOff>
    </xdr:from>
    <xdr:to>
      <xdr:col>64</xdr:col>
      <xdr:colOff>152400</xdr:colOff>
      <xdr:row>64</xdr:row>
      <xdr:rowOff>169454</xdr:rowOff>
    </xdr:to>
    <xdr:sp macro="" textlink="">
      <xdr:nvSpPr>
        <xdr:cNvPr id="349" name="楕円 348"/>
        <xdr:cNvSpPr/>
      </xdr:nvSpPr>
      <xdr:spPr>
        <a:xfrm>
          <a:off x="13462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154231</xdr:rowOff>
    </xdr:from>
    <xdr:ext cx="762000" cy="259045"/>
    <xdr:sp macro="" textlink="">
      <xdr:nvSpPr>
        <xdr:cNvPr id="350" name="テキスト ボックス 349"/>
        <xdr:cNvSpPr txBox="1"/>
      </xdr:nvSpPr>
      <xdr:spPr>
        <a:xfrm>
          <a:off x="13131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年度以降低下傾向にあるが、依然として類似団体平均を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また単年度の実質公債費比率は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上昇しており、これは標準財政規模の縮小が主な要因だが、この傾向はこの先も続く見通しである。</a:t>
          </a: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37338</xdr:rowOff>
    </xdr:to>
    <xdr:cxnSp macro="">
      <xdr:nvCxnSpPr>
        <xdr:cNvPr id="382" name="直線コネクタ 381"/>
        <xdr:cNvCxnSpPr/>
      </xdr:nvCxnSpPr>
      <xdr:spPr>
        <a:xfrm>
          <a:off x="16179800" y="7409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66294</xdr:rowOff>
    </xdr:to>
    <xdr:cxnSp macro="">
      <xdr:nvCxnSpPr>
        <xdr:cNvPr id="385" name="直線コネクタ 384"/>
        <xdr:cNvCxnSpPr/>
      </xdr:nvCxnSpPr>
      <xdr:spPr>
        <a:xfrm flipV="1">
          <a:off x="15290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44</xdr:row>
      <xdr:rowOff>1016</xdr:rowOff>
    </xdr:to>
    <xdr:cxnSp macro="">
      <xdr:nvCxnSpPr>
        <xdr:cNvPr id="388" name="直線コネクタ 387"/>
        <xdr:cNvCxnSpPr/>
      </xdr:nvCxnSpPr>
      <xdr:spPr>
        <a:xfrm flipV="1">
          <a:off x="14401800" y="743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116840</xdr:rowOff>
    </xdr:to>
    <xdr:cxnSp macro="">
      <xdr:nvCxnSpPr>
        <xdr:cNvPr id="391" name="直線コネクタ 390"/>
        <xdr:cNvCxnSpPr/>
      </xdr:nvCxnSpPr>
      <xdr:spPr>
        <a:xfrm flipV="1">
          <a:off x="13512800" y="75448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4" name="フローチャート: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1" name="楕円 400"/>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2"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3" name="楕円 402"/>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4" name="テキスト ボックス 403"/>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5" name="楕円 404"/>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6" name="テキスト ボックス 405"/>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121666</xdr:rowOff>
    </xdr:from>
    <xdr:to>
      <xdr:col>68</xdr:col>
      <xdr:colOff>203200</xdr:colOff>
      <xdr:row>44</xdr:row>
      <xdr:rowOff>51816</xdr:rowOff>
    </xdr:to>
    <xdr:sp macro="" textlink="">
      <xdr:nvSpPr>
        <xdr:cNvPr id="407" name="楕円 406"/>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36593</xdr:rowOff>
    </xdr:from>
    <xdr:ext cx="762000" cy="259045"/>
    <xdr:sp macro="" textlink="">
      <xdr:nvSpPr>
        <xdr:cNvPr id="408" name="テキスト ボックス 407"/>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9" name="楕円 408"/>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0" name="テキスト ボックス 409"/>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や退職手当支給予定額が減少する一方で、一部事務組合の地方債残高に対する負担の増加で、将来負担額は横ばいとなっているが、減債基金等への積立により充当可能基金が増加し、実質的な将来負担額は減少している。しかし、標準財政規模が縮小しているため、比率は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％低下に留まっている。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類似団体平均と比較し依然として大きく上回っていることから、歳出削減による基金の積み増しを図るとともに、新たな負担を伴う新発債を抑制し、将来負担の軽減に努める。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26839</xdr:rowOff>
    </xdr:from>
    <xdr:to>
      <xdr:col>81</xdr:col>
      <xdr:colOff>44450</xdr:colOff>
      <xdr:row>19</xdr:row>
      <xdr:rowOff>48556</xdr:rowOff>
    </xdr:to>
    <xdr:cxnSp macro="">
      <xdr:nvCxnSpPr>
        <xdr:cNvPr id="444" name="直線コネクタ 443"/>
        <xdr:cNvCxnSpPr/>
      </xdr:nvCxnSpPr>
      <xdr:spPr>
        <a:xfrm flipV="1">
          <a:off x="16179800" y="328438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48556</xdr:rowOff>
    </xdr:from>
    <xdr:to>
      <xdr:col>77</xdr:col>
      <xdr:colOff>44450</xdr:colOff>
      <xdr:row>19</xdr:row>
      <xdr:rowOff>112903</xdr:rowOff>
    </xdr:to>
    <xdr:cxnSp macro="">
      <xdr:nvCxnSpPr>
        <xdr:cNvPr id="447" name="直線コネクタ 446"/>
        <xdr:cNvCxnSpPr/>
      </xdr:nvCxnSpPr>
      <xdr:spPr>
        <a:xfrm flipV="1">
          <a:off x="15290800" y="330610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112903</xdr:rowOff>
    </xdr:from>
    <xdr:to>
      <xdr:col>72</xdr:col>
      <xdr:colOff>203200</xdr:colOff>
      <xdr:row>20</xdr:row>
      <xdr:rowOff>13843</xdr:rowOff>
    </xdr:to>
    <xdr:cxnSp macro="">
      <xdr:nvCxnSpPr>
        <xdr:cNvPr id="450" name="直線コネクタ 449"/>
        <xdr:cNvCxnSpPr/>
      </xdr:nvCxnSpPr>
      <xdr:spPr>
        <a:xfrm flipV="1">
          <a:off x="14401800" y="33704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13843</xdr:rowOff>
    </xdr:from>
    <xdr:to>
      <xdr:col>68</xdr:col>
      <xdr:colOff>152400</xdr:colOff>
      <xdr:row>20</xdr:row>
      <xdr:rowOff>52451</xdr:rowOff>
    </xdr:to>
    <xdr:cxnSp macro="">
      <xdr:nvCxnSpPr>
        <xdr:cNvPr id="453" name="直線コネクタ 452"/>
        <xdr:cNvCxnSpPr/>
      </xdr:nvCxnSpPr>
      <xdr:spPr>
        <a:xfrm flipV="1">
          <a:off x="13512800" y="344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147489</xdr:rowOff>
    </xdr:from>
    <xdr:to>
      <xdr:col>81</xdr:col>
      <xdr:colOff>95250</xdr:colOff>
      <xdr:row>19</xdr:row>
      <xdr:rowOff>77639</xdr:rowOff>
    </xdr:to>
    <xdr:sp macro="" textlink="">
      <xdr:nvSpPr>
        <xdr:cNvPr id="463" name="楕円 462"/>
        <xdr:cNvSpPr/>
      </xdr:nvSpPr>
      <xdr:spPr>
        <a:xfrm>
          <a:off x="169672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119566</xdr:rowOff>
    </xdr:from>
    <xdr:ext cx="762000" cy="259045"/>
    <xdr:sp macro="" textlink="">
      <xdr:nvSpPr>
        <xdr:cNvPr id="464" name="将来負担の状況該当値テキスト"/>
        <xdr:cNvSpPr txBox="1"/>
      </xdr:nvSpPr>
      <xdr:spPr>
        <a:xfrm>
          <a:off x="17106900" y="320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169206</xdr:rowOff>
    </xdr:from>
    <xdr:to>
      <xdr:col>77</xdr:col>
      <xdr:colOff>95250</xdr:colOff>
      <xdr:row>19</xdr:row>
      <xdr:rowOff>99356</xdr:rowOff>
    </xdr:to>
    <xdr:sp macro="" textlink="">
      <xdr:nvSpPr>
        <xdr:cNvPr id="465" name="楕円 464"/>
        <xdr:cNvSpPr/>
      </xdr:nvSpPr>
      <xdr:spPr>
        <a:xfrm>
          <a:off x="161290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84133</xdr:rowOff>
    </xdr:from>
    <xdr:ext cx="736600" cy="259045"/>
    <xdr:sp macro="" textlink="">
      <xdr:nvSpPr>
        <xdr:cNvPr id="466" name="テキスト ボックス 465"/>
        <xdr:cNvSpPr txBox="1"/>
      </xdr:nvSpPr>
      <xdr:spPr>
        <a:xfrm>
          <a:off x="15798800" y="334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62103</xdr:rowOff>
    </xdr:from>
    <xdr:to>
      <xdr:col>73</xdr:col>
      <xdr:colOff>44450</xdr:colOff>
      <xdr:row>19</xdr:row>
      <xdr:rowOff>163703</xdr:rowOff>
    </xdr:to>
    <xdr:sp macro="" textlink="">
      <xdr:nvSpPr>
        <xdr:cNvPr id="467" name="楕円 466"/>
        <xdr:cNvSpPr/>
      </xdr:nvSpPr>
      <xdr:spPr>
        <a:xfrm>
          <a:off x="15240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148480</xdr:rowOff>
    </xdr:from>
    <xdr:ext cx="762000" cy="259045"/>
    <xdr:sp macro="" textlink="">
      <xdr:nvSpPr>
        <xdr:cNvPr id="468" name="テキスト ボックス 467"/>
        <xdr:cNvSpPr txBox="1"/>
      </xdr:nvSpPr>
      <xdr:spPr>
        <a:xfrm>
          <a:off x="14909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134493</xdr:rowOff>
    </xdr:from>
    <xdr:to>
      <xdr:col>68</xdr:col>
      <xdr:colOff>203200</xdr:colOff>
      <xdr:row>20</xdr:row>
      <xdr:rowOff>64643</xdr:rowOff>
    </xdr:to>
    <xdr:sp macro="" textlink="">
      <xdr:nvSpPr>
        <xdr:cNvPr id="469" name="楕円 468"/>
        <xdr:cNvSpPr/>
      </xdr:nvSpPr>
      <xdr:spPr>
        <a:xfrm>
          <a:off x="14351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49420</xdr:rowOff>
    </xdr:from>
    <xdr:ext cx="762000" cy="259045"/>
    <xdr:sp macro="" textlink="">
      <xdr:nvSpPr>
        <xdr:cNvPr id="470" name="テキスト ボックス 469"/>
        <xdr:cNvSpPr txBox="1"/>
      </xdr:nvSpPr>
      <xdr:spPr>
        <a:xfrm>
          <a:off x="14020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1651</xdr:rowOff>
    </xdr:from>
    <xdr:to>
      <xdr:col>64</xdr:col>
      <xdr:colOff>152400</xdr:colOff>
      <xdr:row>20</xdr:row>
      <xdr:rowOff>103251</xdr:rowOff>
    </xdr:to>
    <xdr:sp macro="" textlink="">
      <xdr:nvSpPr>
        <xdr:cNvPr id="471" name="楕円 470"/>
        <xdr:cNvSpPr/>
      </xdr:nvSpPr>
      <xdr:spPr>
        <a:xfrm>
          <a:off x="13462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88028</xdr:rowOff>
    </xdr:from>
    <xdr:ext cx="762000" cy="259045"/>
    <xdr:sp macro="" textlink="">
      <xdr:nvSpPr>
        <xdr:cNvPr id="472" name="テキスト ボックス 471"/>
        <xdr:cNvSpPr txBox="1"/>
      </xdr:nvSpPr>
      <xdr:spPr>
        <a:xfrm>
          <a:off x="13131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減少傾向にあるが、未だ類似団体、全国平均及び青森県平均を大きく上回っている。これは職員数が類似団体と比較して多いためであり、定員適正化計画による退職者不補充と新規採用の抑制や組織体系見直しなどの取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38</xdr:row>
      <xdr:rowOff>29028</xdr:rowOff>
    </xdr:to>
    <xdr:cxnSp macro="">
      <xdr:nvCxnSpPr>
        <xdr:cNvPr id="68" name="直線コネクタ 67"/>
        <xdr:cNvCxnSpPr/>
      </xdr:nvCxnSpPr>
      <xdr:spPr>
        <a:xfrm>
          <a:off x="3987800" y="6457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38</xdr:row>
      <xdr:rowOff>83457</xdr:rowOff>
    </xdr:to>
    <xdr:cxnSp macro="">
      <xdr:nvCxnSpPr>
        <xdr:cNvPr id="71" name="直線コネクタ 70"/>
        <xdr:cNvCxnSpPr/>
      </xdr:nvCxnSpPr>
      <xdr:spPr>
        <a:xfrm flipV="1">
          <a:off x="3098800" y="6457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83457</xdr:rowOff>
    </xdr:from>
    <xdr:to>
      <xdr:col>15</xdr:col>
      <xdr:colOff>98425</xdr:colOff>
      <xdr:row>39</xdr:row>
      <xdr:rowOff>107950</xdr:rowOff>
    </xdr:to>
    <xdr:cxnSp macro="">
      <xdr:nvCxnSpPr>
        <xdr:cNvPr id="74" name="直線コネクタ 73"/>
        <xdr:cNvCxnSpPr/>
      </xdr:nvCxnSpPr>
      <xdr:spPr>
        <a:xfrm flipV="1">
          <a:off x="2209800" y="659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107950</xdr:rowOff>
    </xdr:to>
    <xdr:cxnSp macro="">
      <xdr:nvCxnSpPr>
        <xdr:cNvPr id="77" name="直線コネクタ 76"/>
        <xdr:cNvCxnSpPr/>
      </xdr:nvCxnSpPr>
      <xdr:spPr>
        <a:xfrm>
          <a:off x="1320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32657</xdr:rowOff>
    </xdr:from>
    <xdr:to>
      <xdr:col>15</xdr:col>
      <xdr:colOff>149225</xdr:colOff>
      <xdr:row>38</xdr:row>
      <xdr:rowOff>134257</xdr:rowOff>
    </xdr:to>
    <xdr:sp macro="" textlink="">
      <xdr:nvSpPr>
        <xdr:cNvPr id="91" name="楕円 90"/>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119034</xdr:rowOff>
    </xdr:from>
    <xdr:ext cx="762000" cy="259045"/>
    <xdr:sp macro="" textlink="">
      <xdr:nvSpPr>
        <xdr:cNvPr id="92" name="テキスト ボックス 91"/>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3" name="楕円 92"/>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4" name="テキスト ボックス 93"/>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物件費に係る経常収支比率は類似団体の中では最低水準にある。今後も事務事業の見直しを進め、より一層の経費削減を図る。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14</xdr:row>
      <xdr:rowOff>12700</xdr:rowOff>
    </xdr:to>
    <xdr:cxnSp macro="">
      <xdr:nvCxnSpPr>
        <xdr:cNvPr id="129" name="直線コネクタ 128"/>
        <xdr:cNvCxnSpPr/>
      </xdr:nvCxnSpPr>
      <xdr:spPr>
        <a:xfrm>
          <a:off x="15671800" y="233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120650</xdr:rowOff>
    </xdr:to>
    <xdr:cxnSp macro="">
      <xdr:nvCxnSpPr>
        <xdr:cNvPr id="132" name="直線コネクタ 131"/>
        <xdr:cNvCxnSpPr/>
      </xdr:nvCxnSpPr>
      <xdr:spPr>
        <a:xfrm flipV="1">
          <a:off x="14782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14</xdr:row>
      <xdr:rowOff>38100</xdr:rowOff>
    </xdr:to>
    <xdr:cxnSp macro="">
      <xdr:nvCxnSpPr>
        <xdr:cNvPr id="135" name="直線コネクタ 134"/>
        <xdr:cNvCxnSpPr/>
      </xdr:nvCxnSpPr>
      <xdr:spPr>
        <a:xfrm flipV="1">
          <a:off x="13893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14</xdr:row>
      <xdr:rowOff>38100</xdr:rowOff>
    </xdr:to>
    <xdr:cxnSp macro="">
      <xdr:nvCxnSpPr>
        <xdr:cNvPr id="138" name="直線コネクタ 137"/>
        <xdr:cNvCxnSpPr/>
      </xdr:nvCxnSpPr>
      <xdr:spPr>
        <a:xfrm>
          <a:off x="13004800" y="233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50" name="楕円 149"/>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51" name="テキスト ボックス 150"/>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2" name="楕円 151"/>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3" name="テキスト ボックス 152"/>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158750</xdr:rowOff>
    </xdr:from>
    <xdr:to>
      <xdr:col>69</xdr:col>
      <xdr:colOff>142875</xdr:colOff>
      <xdr:row>14</xdr:row>
      <xdr:rowOff>88900</xdr:rowOff>
    </xdr:to>
    <xdr:sp macro="" textlink="">
      <xdr:nvSpPr>
        <xdr:cNvPr id="154" name="楕円 153"/>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55" name="テキスト ボックス 154"/>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6" name="楕円 155"/>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7" name="テキスト ボックス 156"/>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扶助費に係る経常収支比率は全国平均及び青森県平均を下回るものの類似団体平均を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％上回り、かつ上昇傾向にある。要因としては児童福祉費（施設型給付）や障害者福祉費が増加傾向にあるためである。増加する扶助費抑制のために、資格審査による給付の適正化等に努める。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127000</xdr:rowOff>
    </xdr:to>
    <xdr:cxnSp macro="">
      <xdr:nvCxnSpPr>
        <xdr:cNvPr id="190" name="直線コネクタ 189"/>
        <xdr:cNvCxnSpPr/>
      </xdr:nvCxnSpPr>
      <xdr:spPr>
        <a:xfrm>
          <a:off x="3987800" y="1016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50800</xdr:rowOff>
    </xdr:to>
    <xdr:cxnSp macro="">
      <xdr:nvCxnSpPr>
        <xdr:cNvPr id="193" name="直線コネクタ 192"/>
        <xdr:cNvCxnSpPr/>
      </xdr:nvCxnSpPr>
      <xdr:spPr>
        <a:xfrm>
          <a:off x="3098800" y="9994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50800</xdr:rowOff>
    </xdr:to>
    <xdr:cxnSp macro="">
      <xdr:nvCxnSpPr>
        <xdr:cNvPr id="196" name="直線コネクタ 195"/>
        <xdr:cNvCxnSpPr/>
      </xdr:nvCxnSpPr>
      <xdr:spPr>
        <a:xfrm>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146050</xdr:rowOff>
    </xdr:to>
    <xdr:cxnSp macro="">
      <xdr:nvCxnSpPr>
        <xdr:cNvPr id="199" name="直線コネクタ 198"/>
        <xdr:cNvCxnSpPr/>
      </xdr:nvCxnSpPr>
      <xdr:spPr>
        <a:xfrm>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％低下したものの、類似団体平均を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ており、要因としては、下水道事業に対する公営企業会計への繰出金、また、介護保険事業に対する特別会計への繰出金が増加傾向にあることが挙げられる。今後、下水道事業については料金の見直しを検討、また、介護保険事業においても事業の精査・適正化等に取り組み、普通会計の負担額を低減し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79375</xdr:rowOff>
    </xdr:from>
    <xdr:to>
      <xdr:col>82</xdr:col>
      <xdr:colOff>107950</xdr:colOff>
      <xdr:row>58</xdr:row>
      <xdr:rowOff>107950</xdr:rowOff>
    </xdr:to>
    <xdr:cxnSp macro="">
      <xdr:nvCxnSpPr>
        <xdr:cNvPr id="255" name="直線コネクタ 254"/>
        <xdr:cNvCxnSpPr/>
      </xdr:nvCxnSpPr>
      <xdr:spPr>
        <a:xfrm flipV="1">
          <a:off x="15671800" y="10023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107950</xdr:rowOff>
    </xdr:to>
    <xdr:cxnSp macro="">
      <xdr:nvCxnSpPr>
        <xdr:cNvPr id="258" name="直線コネクタ 257"/>
        <xdr:cNvCxnSpPr/>
      </xdr:nvCxnSpPr>
      <xdr:spPr>
        <a:xfrm>
          <a:off x="14782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22225</xdr:rowOff>
    </xdr:from>
    <xdr:to>
      <xdr:col>73</xdr:col>
      <xdr:colOff>180975</xdr:colOff>
      <xdr:row>58</xdr:row>
      <xdr:rowOff>50800</xdr:rowOff>
    </xdr:to>
    <xdr:cxnSp macro="">
      <xdr:nvCxnSpPr>
        <xdr:cNvPr id="261" name="直線コネクタ 260"/>
        <xdr:cNvCxnSpPr/>
      </xdr:nvCxnSpPr>
      <xdr:spPr>
        <a:xfrm>
          <a:off x="13893800" y="97948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22225</xdr:rowOff>
    </xdr:to>
    <xdr:cxnSp macro="">
      <xdr:nvCxnSpPr>
        <xdr:cNvPr id="264" name="直線コネクタ 263"/>
        <xdr:cNvCxnSpPr/>
      </xdr:nvCxnSpPr>
      <xdr:spPr>
        <a:xfrm>
          <a:off x="13004800" y="9709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28575</xdr:rowOff>
    </xdr:from>
    <xdr:to>
      <xdr:col>82</xdr:col>
      <xdr:colOff>158750</xdr:colOff>
      <xdr:row>58</xdr:row>
      <xdr:rowOff>130175</xdr:rowOff>
    </xdr:to>
    <xdr:sp macro="" textlink="">
      <xdr:nvSpPr>
        <xdr:cNvPr id="274" name="楕円 273"/>
        <xdr:cNvSpPr/>
      </xdr:nvSpPr>
      <xdr:spPr>
        <a:xfrm>
          <a:off x="16459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652</xdr:rowOff>
    </xdr:from>
    <xdr:ext cx="762000" cy="259045"/>
    <xdr:sp macro="" textlink="">
      <xdr:nvSpPr>
        <xdr:cNvPr id="275" name="その他該当値テキスト"/>
        <xdr:cNvSpPr txBox="1"/>
      </xdr:nvSpPr>
      <xdr:spPr>
        <a:xfrm>
          <a:off x="16598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6" name="楕円 275"/>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7" name="テキスト ボックス 276"/>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80" name="楕円 279"/>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81" name="テキスト ボックス 280"/>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82" name="楕円 281"/>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168927</xdr:rowOff>
    </xdr:from>
    <xdr:ext cx="762000" cy="259045"/>
    <xdr:sp macro="" textlink="">
      <xdr:nvSpPr>
        <xdr:cNvPr id="283" name="テキスト ボックス 282"/>
        <xdr:cNvSpPr txBox="1"/>
      </xdr:nvSpPr>
      <xdr:spPr>
        <a:xfrm>
          <a:off x="12623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補助費等に係る経常収支比率は類似団体の中でも低い水準にある。今後も市単独事業の補助金の見直しや廃止などにより抑制に努める。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34</xdr:row>
      <xdr:rowOff>165100</xdr:rowOff>
    </xdr:to>
    <xdr:cxnSp macro="">
      <xdr:nvCxnSpPr>
        <xdr:cNvPr id="315" name="直線コネクタ 314"/>
        <xdr:cNvCxnSpPr/>
      </xdr:nvCxnSpPr>
      <xdr:spPr>
        <a:xfrm>
          <a:off x="15671800" y="594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34</xdr:row>
      <xdr:rowOff>119380</xdr:rowOff>
    </xdr:to>
    <xdr:cxnSp macro="">
      <xdr:nvCxnSpPr>
        <xdr:cNvPr id="318" name="直線コネクタ 317"/>
        <xdr:cNvCxnSpPr/>
      </xdr:nvCxnSpPr>
      <xdr:spPr>
        <a:xfrm>
          <a:off x="14782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165100</xdr:rowOff>
    </xdr:to>
    <xdr:cxnSp macro="">
      <xdr:nvCxnSpPr>
        <xdr:cNvPr id="321" name="直線コネクタ 320"/>
        <xdr:cNvCxnSpPr/>
      </xdr:nvCxnSpPr>
      <xdr:spPr>
        <a:xfrm flipV="1">
          <a:off x="13893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34</xdr:row>
      <xdr:rowOff>165100</xdr:rowOff>
    </xdr:to>
    <xdr:cxnSp macro="">
      <xdr:nvCxnSpPr>
        <xdr:cNvPr id="324" name="直線コネクタ 323"/>
        <xdr:cNvCxnSpPr/>
      </xdr:nvCxnSpPr>
      <xdr:spPr>
        <a:xfrm>
          <a:off x="13004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4" name="楕円 333"/>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22877</xdr:rowOff>
    </xdr:from>
    <xdr:ext cx="762000" cy="259045"/>
    <xdr:sp macro="" textlink="">
      <xdr:nvSpPr>
        <xdr:cNvPr id="335" name="補助費等該当値テキスト"/>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68580</xdr:rowOff>
    </xdr:from>
    <xdr:to>
      <xdr:col>78</xdr:col>
      <xdr:colOff>120650</xdr:colOff>
      <xdr:row>34</xdr:row>
      <xdr:rowOff>170180</xdr:rowOff>
    </xdr:to>
    <xdr:sp macro="" textlink="">
      <xdr:nvSpPr>
        <xdr:cNvPr id="336" name="楕円 335"/>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8907</xdr:rowOff>
    </xdr:from>
    <xdr:ext cx="736600" cy="259045"/>
    <xdr:sp macro="" textlink="">
      <xdr:nvSpPr>
        <xdr:cNvPr id="337" name="テキスト ボックス 336"/>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8" name="楕円 337"/>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39" name="テキスト ボックス 338"/>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40" name="楕円 339"/>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1" name="テキスト ボックス 340"/>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2" name="楕円 341"/>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3" name="テキスト ボックス 342"/>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合併旧町村の地方債の継承に加え、近年、建設事業が集中したことによる影響で、公債費が膨らんでおり、類似団体平均を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％上回っている。今後さらに小学校建設事業（Ｈ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）や公営住宅建設事業（Ｈ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）等に係る起債の償還も始まり、依然厳しい財政運営となることが予想されることから、これまで以上に地方債の新規発行を伴う普通建設事業費の抑制を図っていくことが必要となる。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96520</xdr:rowOff>
    </xdr:from>
    <xdr:to>
      <xdr:col>24</xdr:col>
      <xdr:colOff>25400</xdr:colOff>
      <xdr:row>80</xdr:row>
      <xdr:rowOff>127000</xdr:rowOff>
    </xdr:to>
    <xdr:cxnSp macro="">
      <xdr:nvCxnSpPr>
        <xdr:cNvPr id="376" name="直線コネクタ 375"/>
        <xdr:cNvCxnSpPr/>
      </xdr:nvCxnSpPr>
      <xdr:spPr>
        <a:xfrm>
          <a:off x="3987800" y="1381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50800</xdr:rowOff>
    </xdr:from>
    <xdr:to>
      <xdr:col>19</xdr:col>
      <xdr:colOff>187325</xdr:colOff>
      <xdr:row>80</xdr:row>
      <xdr:rowOff>96520</xdr:rowOff>
    </xdr:to>
    <xdr:cxnSp macro="">
      <xdr:nvCxnSpPr>
        <xdr:cNvPr id="379" name="直線コネクタ 378"/>
        <xdr:cNvCxnSpPr/>
      </xdr:nvCxnSpPr>
      <xdr:spPr>
        <a:xfrm>
          <a:off x="3098800" y="1376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50800</xdr:rowOff>
    </xdr:from>
    <xdr:to>
      <xdr:col>15</xdr:col>
      <xdr:colOff>98425</xdr:colOff>
      <xdr:row>80</xdr:row>
      <xdr:rowOff>81280</xdr:rowOff>
    </xdr:to>
    <xdr:cxnSp macro="">
      <xdr:nvCxnSpPr>
        <xdr:cNvPr id="382" name="直線コネクタ 381"/>
        <xdr:cNvCxnSpPr/>
      </xdr:nvCxnSpPr>
      <xdr:spPr>
        <a:xfrm flipV="1">
          <a:off x="2209800" y="1376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81280</xdr:rowOff>
    </xdr:from>
    <xdr:to>
      <xdr:col>11</xdr:col>
      <xdr:colOff>9525</xdr:colOff>
      <xdr:row>80</xdr:row>
      <xdr:rowOff>111761</xdr:rowOff>
    </xdr:to>
    <xdr:cxnSp macro="">
      <xdr:nvCxnSpPr>
        <xdr:cNvPr id="385" name="直線コネクタ 384"/>
        <xdr:cNvCxnSpPr/>
      </xdr:nvCxnSpPr>
      <xdr:spPr>
        <a:xfrm flipV="1">
          <a:off x="1320800" y="13797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95" name="楕円 394"/>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96"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45720</xdr:rowOff>
    </xdr:from>
    <xdr:to>
      <xdr:col>20</xdr:col>
      <xdr:colOff>38100</xdr:colOff>
      <xdr:row>80</xdr:row>
      <xdr:rowOff>147320</xdr:rowOff>
    </xdr:to>
    <xdr:sp macro="" textlink="">
      <xdr:nvSpPr>
        <xdr:cNvPr id="397" name="楕円 396"/>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132097</xdr:rowOff>
    </xdr:from>
    <xdr:ext cx="736600" cy="259045"/>
    <xdr:sp macro="" textlink="">
      <xdr:nvSpPr>
        <xdr:cNvPr id="398" name="テキスト ボックス 397"/>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99" name="楕円 398"/>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400" name="テキスト ボックス 399"/>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401" name="楕円 400"/>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402" name="テキスト ボックス 401"/>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403" name="楕円 402"/>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404" name="テキスト ボックス 403"/>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年度以降、類似団体平均以下の水準を推移し平成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％下回っている。今後も引き続き、高水準な人件費を職員数の適正化により削減すること、また、上昇傾向にある扶助費の抑制を図ること等により経常経費の削減に努める。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31750</xdr:rowOff>
    </xdr:from>
    <xdr:to>
      <xdr:col>82</xdr:col>
      <xdr:colOff>107950</xdr:colOff>
      <xdr:row>82</xdr:row>
      <xdr:rowOff>27939</xdr:rowOff>
    </xdr:to>
    <xdr:cxnSp macro="">
      <xdr:nvCxnSpPr>
        <xdr:cNvPr id="432" name="直線コネクタ 431"/>
        <xdr:cNvCxnSpPr/>
      </xdr:nvCxnSpPr>
      <xdr:spPr>
        <a:xfrm flipV="1">
          <a:off x="16510000" y="128905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16</xdr:rowOff>
    </xdr:from>
    <xdr:ext cx="762000" cy="259045"/>
    <xdr:sp macro="" textlink="">
      <xdr:nvSpPr>
        <xdr:cNvPr id="433" name="公債費以外最小値テキスト"/>
        <xdr:cNvSpPr txBox="1"/>
      </xdr:nvSpPr>
      <xdr:spPr>
        <a:xfrm>
          <a:off x="16598900" y="1405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27939</xdr:rowOff>
    </xdr:from>
    <xdr:to>
      <xdr:col>82</xdr:col>
      <xdr:colOff>196850</xdr:colOff>
      <xdr:row>82</xdr:row>
      <xdr:rowOff>27939</xdr:rowOff>
    </xdr:to>
    <xdr:cxnSp macro="">
      <xdr:nvCxnSpPr>
        <xdr:cNvPr id="434" name="直線コネクタ 433"/>
        <xdr:cNvCxnSpPr/>
      </xdr:nvCxnSpPr>
      <xdr:spPr>
        <a:xfrm>
          <a:off x="16421100" y="1408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118127</xdr:rowOff>
    </xdr:from>
    <xdr:ext cx="762000" cy="259045"/>
    <xdr:sp macro="" textlink="">
      <xdr:nvSpPr>
        <xdr:cNvPr id="435" name="公債費以外最大値テキスト"/>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31750</xdr:rowOff>
    </xdr:from>
    <xdr:to>
      <xdr:col>82</xdr:col>
      <xdr:colOff>196850</xdr:colOff>
      <xdr:row>75</xdr:row>
      <xdr:rowOff>31750</xdr:rowOff>
    </xdr:to>
    <xdr:cxnSp macro="">
      <xdr:nvCxnSpPr>
        <xdr:cNvPr id="436" name="直線コネクタ 435"/>
        <xdr:cNvCxnSpPr/>
      </xdr:nvCxnSpPr>
      <xdr:spPr>
        <a:xfrm>
          <a:off x="16421100" y="1289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75</xdr:row>
      <xdr:rowOff>85090</xdr:rowOff>
    </xdr:to>
    <xdr:cxnSp macro="">
      <xdr:nvCxnSpPr>
        <xdr:cNvPr id="437" name="直線コネクタ 436"/>
        <xdr:cNvCxnSpPr/>
      </xdr:nvCxnSpPr>
      <xdr:spPr>
        <a:xfrm>
          <a:off x="15671800" y="127838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113047</xdr:rowOff>
    </xdr:from>
    <xdr:ext cx="762000" cy="259045"/>
    <xdr:sp macro="" textlink="">
      <xdr:nvSpPr>
        <xdr:cNvPr id="438" name="公債費以外平均値テキスト"/>
        <xdr:cNvSpPr txBox="1"/>
      </xdr:nvSpPr>
      <xdr:spPr>
        <a:xfrm>
          <a:off x="16598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39" name="フローチャート: 判断 438"/>
        <xdr:cNvSpPr/>
      </xdr:nvSpPr>
      <xdr:spPr>
        <a:xfrm>
          <a:off x="16459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96520</xdr:rowOff>
    </xdr:to>
    <xdr:cxnSp macro="">
      <xdr:nvCxnSpPr>
        <xdr:cNvPr id="440" name="直線コネクタ 439"/>
        <xdr:cNvCxnSpPr/>
      </xdr:nvCxnSpPr>
      <xdr:spPr>
        <a:xfrm>
          <a:off x="14782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41" name="フローチャート: 判断 440"/>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2" name="テキスト ボックス 441"/>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134620</xdr:rowOff>
    </xdr:to>
    <xdr:cxnSp macro="">
      <xdr:nvCxnSpPr>
        <xdr:cNvPr id="443" name="直線コネクタ 442"/>
        <xdr:cNvCxnSpPr/>
      </xdr:nvCxnSpPr>
      <xdr:spPr>
        <a:xfrm flipV="1">
          <a:off x="13893800" y="12768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4" name="フローチャート: 判断 443"/>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5" name="テキスト ボックス 444"/>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100330</xdr:rowOff>
    </xdr:from>
    <xdr:to>
      <xdr:col>69</xdr:col>
      <xdr:colOff>92075</xdr:colOff>
      <xdr:row>74</xdr:row>
      <xdr:rowOff>134620</xdr:rowOff>
    </xdr:to>
    <xdr:cxnSp macro="">
      <xdr:nvCxnSpPr>
        <xdr:cNvPr id="446" name="直線コネクタ 445"/>
        <xdr:cNvCxnSpPr/>
      </xdr:nvCxnSpPr>
      <xdr:spPr>
        <a:xfrm>
          <a:off x="13004800" y="12616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47" name="フローチャート: 判断 446"/>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8" name="テキスト ボックス 447"/>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9" name="フローチャート: 判断 448"/>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50" name="テキスト ボックス 449"/>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6" name="楕円 455"/>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114317</xdr:rowOff>
    </xdr:from>
    <xdr:ext cx="762000" cy="259045"/>
    <xdr:sp macro="" textlink="">
      <xdr:nvSpPr>
        <xdr:cNvPr id="457" name="公債費以外該当値テキスト"/>
        <xdr:cNvSpPr txBox="1"/>
      </xdr:nvSpPr>
      <xdr:spPr>
        <a:xfrm>
          <a:off x="16598900" y="1280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58" name="楕円 457"/>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59" name="テキスト ボックス 458"/>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60" name="楕円 459"/>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61" name="テキスト ボックス 460"/>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62" name="楕円 461"/>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63" name="テキスト ボックス 462"/>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64" name="楕円 463"/>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65" name="テキスト ボックス 464"/>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169691</xdr:rowOff>
    </xdr:from>
    <xdr:to>
      <xdr:col>29</xdr:col>
      <xdr:colOff>127000</xdr:colOff>
      <xdr:row>15</xdr:row>
      <xdr:rowOff>36132</xdr:rowOff>
    </xdr:to>
    <xdr:cxnSp macro="">
      <xdr:nvCxnSpPr>
        <xdr:cNvPr id="50" name="直線コネクタ 49"/>
        <xdr:cNvCxnSpPr/>
      </xdr:nvCxnSpPr>
      <xdr:spPr bwMode="auto">
        <a:xfrm>
          <a:off x="5003800" y="2617616"/>
          <a:ext cx="647700" cy="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74098</xdr:rowOff>
    </xdr:from>
    <xdr:to>
      <xdr:col>26</xdr:col>
      <xdr:colOff>50800</xdr:colOff>
      <xdr:row>14</xdr:row>
      <xdr:rowOff>169691</xdr:rowOff>
    </xdr:to>
    <xdr:cxnSp macro="">
      <xdr:nvCxnSpPr>
        <xdr:cNvPr id="53" name="直線コネクタ 52"/>
        <xdr:cNvCxnSpPr/>
      </xdr:nvCxnSpPr>
      <xdr:spPr bwMode="auto">
        <a:xfrm>
          <a:off x="4305300" y="2522023"/>
          <a:ext cx="6985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167234</xdr:rowOff>
    </xdr:from>
    <xdr:to>
      <xdr:col>22</xdr:col>
      <xdr:colOff>114300</xdr:colOff>
      <xdr:row>14</xdr:row>
      <xdr:rowOff>74098</xdr:rowOff>
    </xdr:to>
    <xdr:cxnSp macro="">
      <xdr:nvCxnSpPr>
        <xdr:cNvPr id="56" name="直線コネクタ 55"/>
        <xdr:cNvCxnSpPr/>
      </xdr:nvCxnSpPr>
      <xdr:spPr bwMode="auto">
        <a:xfrm>
          <a:off x="3606800" y="2443709"/>
          <a:ext cx="698500" cy="7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78594</xdr:rowOff>
    </xdr:from>
    <xdr:to>
      <xdr:col>18</xdr:col>
      <xdr:colOff>177800</xdr:colOff>
      <xdr:row>13</xdr:row>
      <xdr:rowOff>167234</xdr:rowOff>
    </xdr:to>
    <xdr:cxnSp macro="">
      <xdr:nvCxnSpPr>
        <xdr:cNvPr id="59" name="直線コネクタ 58"/>
        <xdr:cNvCxnSpPr/>
      </xdr:nvCxnSpPr>
      <xdr:spPr bwMode="auto">
        <a:xfrm>
          <a:off x="2908300" y="2355069"/>
          <a:ext cx="698500" cy="8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156782</xdr:rowOff>
    </xdr:from>
    <xdr:to>
      <xdr:col>29</xdr:col>
      <xdr:colOff>177800</xdr:colOff>
      <xdr:row>15</xdr:row>
      <xdr:rowOff>86932</xdr:rowOff>
    </xdr:to>
    <xdr:sp macro="" textlink="">
      <xdr:nvSpPr>
        <xdr:cNvPr id="69" name="楕円 68"/>
        <xdr:cNvSpPr/>
      </xdr:nvSpPr>
      <xdr:spPr bwMode="auto">
        <a:xfrm>
          <a:off x="5600700" y="260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1859</xdr:rowOff>
    </xdr:from>
    <xdr:ext cx="762000" cy="259045"/>
    <xdr:sp macro="" textlink="">
      <xdr:nvSpPr>
        <xdr:cNvPr id="70" name="人口1人当たり決算額の推移該当値テキスト130"/>
        <xdr:cNvSpPr txBox="1"/>
      </xdr:nvSpPr>
      <xdr:spPr>
        <a:xfrm>
          <a:off x="5740400" y="24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118891</xdr:rowOff>
    </xdr:from>
    <xdr:to>
      <xdr:col>26</xdr:col>
      <xdr:colOff>101600</xdr:colOff>
      <xdr:row>15</xdr:row>
      <xdr:rowOff>49041</xdr:rowOff>
    </xdr:to>
    <xdr:sp macro="" textlink="">
      <xdr:nvSpPr>
        <xdr:cNvPr id="71" name="楕円 70"/>
        <xdr:cNvSpPr/>
      </xdr:nvSpPr>
      <xdr:spPr bwMode="auto">
        <a:xfrm>
          <a:off x="4953000" y="256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59218</xdr:rowOff>
    </xdr:from>
    <xdr:ext cx="736600" cy="259045"/>
    <xdr:sp macro="" textlink="">
      <xdr:nvSpPr>
        <xdr:cNvPr id="72" name="テキスト ボックス 71"/>
        <xdr:cNvSpPr txBox="1"/>
      </xdr:nvSpPr>
      <xdr:spPr>
        <a:xfrm>
          <a:off x="4622800" y="233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23298</xdr:rowOff>
    </xdr:from>
    <xdr:to>
      <xdr:col>22</xdr:col>
      <xdr:colOff>165100</xdr:colOff>
      <xdr:row>14</xdr:row>
      <xdr:rowOff>124898</xdr:rowOff>
    </xdr:to>
    <xdr:sp macro="" textlink="">
      <xdr:nvSpPr>
        <xdr:cNvPr id="73" name="楕円 72"/>
        <xdr:cNvSpPr/>
      </xdr:nvSpPr>
      <xdr:spPr bwMode="auto">
        <a:xfrm>
          <a:off x="4254500" y="247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135075</xdr:rowOff>
    </xdr:from>
    <xdr:ext cx="762000" cy="259045"/>
    <xdr:sp macro="" textlink="">
      <xdr:nvSpPr>
        <xdr:cNvPr id="74" name="テキスト ボックス 73"/>
        <xdr:cNvSpPr txBox="1"/>
      </xdr:nvSpPr>
      <xdr:spPr>
        <a:xfrm>
          <a:off x="3924300" y="224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116434</xdr:rowOff>
    </xdr:from>
    <xdr:to>
      <xdr:col>19</xdr:col>
      <xdr:colOff>38100</xdr:colOff>
      <xdr:row>14</xdr:row>
      <xdr:rowOff>46584</xdr:rowOff>
    </xdr:to>
    <xdr:sp macro="" textlink="">
      <xdr:nvSpPr>
        <xdr:cNvPr id="75" name="楕円 74"/>
        <xdr:cNvSpPr/>
      </xdr:nvSpPr>
      <xdr:spPr bwMode="auto">
        <a:xfrm>
          <a:off x="3556000" y="239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56761</xdr:rowOff>
    </xdr:from>
    <xdr:ext cx="762000" cy="259045"/>
    <xdr:sp macro="" textlink="">
      <xdr:nvSpPr>
        <xdr:cNvPr id="76" name="テキスト ボックス 75"/>
        <xdr:cNvSpPr txBox="1"/>
      </xdr:nvSpPr>
      <xdr:spPr>
        <a:xfrm>
          <a:off x="3225800" y="216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27794</xdr:rowOff>
    </xdr:from>
    <xdr:to>
      <xdr:col>15</xdr:col>
      <xdr:colOff>101600</xdr:colOff>
      <xdr:row>13</xdr:row>
      <xdr:rowOff>129394</xdr:rowOff>
    </xdr:to>
    <xdr:sp macro="" textlink="">
      <xdr:nvSpPr>
        <xdr:cNvPr id="77" name="楕円 76"/>
        <xdr:cNvSpPr/>
      </xdr:nvSpPr>
      <xdr:spPr bwMode="auto">
        <a:xfrm>
          <a:off x="2857500" y="230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139571</xdr:rowOff>
    </xdr:from>
    <xdr:ext cx="762000" cy="259045"/>
    <xdr:sp macro="" textlink="">
      <xdr:nvSpPr>
        <xdr:cNvPr id="78" name="テキスト ボックス 77"/>
        <xdr:cNvSpPr txBox="1"/>
      </xdr:nvSpPr>
      <xdr:spPr>
        <a:xfrm>
          <a:off x="2527300" y="20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328557</xdr:rowOff>
    </xdr:from>
    <xdr:to>
      <xdr:col>29</xdr:col>
      <xdr:colOff>127000</xdr:colOff>
      <xdr:row>34</xdr:row>
      <xdr:rowOff>340924</xdr:rowOff>
    </xdr:to>
    <xdr:cxnSp macro="">
      <xdr:nvCxnSpPr>
        <xdr:cNvPr id="110" name="直線コネクタ 109"/>
        <xdr:cNvCxnSpPr/>
      </xdr:nvCxnSpPr>
      <xdr:spPr bwMode="auto">
        <a:xfrm flipV="1">
          <a:off x="5003800" y="6596007"/>
          <a:ext cx="647700" cy="1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340878</xdr:rowOff>
    </xdr:from>
    <xdr:to>
      <xdr:col>26</xdr:col>
      <xdr:colOff>50800</xdr:colOff>
      <xdr:row>34</xdr:row>
      <xdr:rowOff>340924</xdr:rowOff>
    </xdr:to>
    <xdr:cxnSp macro="">
      <xdr:nvCxnSpPr>
        <xdr:cNvPr id="113" name="直線コネクタ 112"/>
        <xdr:cNvCxnSpPr/>
      </xdr:nvCxnSpPr>
      <xdr:spPr bwMode="auto">
        <a:xfrm>
          <a:off x="4305300" y="6608328"/>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307342</xdr:rowOff>
    </xdr:from>
    <xdr:to>
      <xdr:col>22</xdr:col>
      <xdr:colOff>114300</xdr:colOff>
      <xdr:row>34</xdr:row>
      <xdr:rowOff>340878</xdr:rowOff>
    </xdr:to>
    <xdr:cxnSp macro="">
      <xdr:nvCxnSpPr>
        <xdr:cNvPr id="116" name="直線コネクタ 115"/>
        <xdr:cNvCxnSpPr/>
      </xdr:nvCxnSpPr>
      <xdr:spPr bwMode="auto">
        <a:xfrm>
          <a:off x="3606800" y="6574792"/>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247518</xdr:rowOff>
    </xdr:from>
    <xdr:to>
      <xdr:col>18</xdr:col>
      <xdr:colOff>177800</xdr:colOff>
      <xdr:row>34</xdr:row>
      <xdr:rowOff>307342</xdr:rowOff>
    </xdr:to>
    <xdr:cxnSp macro="">
      <xdr:nvCxnSpPr>
        <xdr:cNvPr id="119" name="直線コネクタ 118"/>
        <xdr:cNvCxnSpPr/>
      </xdr:nvCxnSpPr>
      <xdr:spPr bwMode="auto">
        <a:xfrm>
          <a:off x="2908300" y="6514968"/>
          <a:ext cx="6985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277757</xdr:rowOff>
    </xdr:from>
    <xdr:to>
      <xdr:col>29</xdr:col>
      <xdr:colOff>177800</xdr:colOff>
      <xdr:row>35</xdr:row>
      <xdr:rowOff>36457</xdr:rowOff>
    </xdr:to>
    <xdr:sp macro="" textlink="">
      <xdr:nvSpPr>
        <xdr:cNvPr id="129" name="楕円 128"/>
        <xdr:cNvSpPr/>
      </xdr:nvSpPr>
      <xdr:spPr bwMode="auto">
        <a:xfrm>
          <a:off x="5600700" y="654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122834</xdr:rowOff>
    </xdr:from>
    <xdr:ext cx="762000" cy="259045"/>
    <xdr:sp macro="" textlink="">
      <xdr:nvSpPr>
        <xdr:cNvPr id="130" name="人口1人当たり決算額の推移該当値テキスト445"/>
        <xdr:cNvSpPr txBox="1"/>
      </xdr:nvSpPr>
      <xdr:spPr>
        <a:xfrm>
          <a:off x="5740400" y="639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290124</xdr:rowOff>
    </xdr:from>
    <xdr:to>
      <xdr:col>26</xdr:col>
      <xdr:colOff>101600</xdr:colOff>
      <xdr:row>35</xdr:row>
      <xdr:rowOff>48824</xdr:rowOff>
    </xdr:to>
    <xdr:sp macro="" textlink="">
      <xdr:nvSpPr>
        <xdr:cNvPr id="131" name="楕円 130"/>
        <xdr:cNvSpPr/>
      </xdr:nvSpPr>
      <xdr:spPr bwMode="auto">
        <a:xfrm>
          <a:off x="4953000" y="655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59001</xdr:rowOff>
    </xdr:from>
    <xdr:ext cx="736600" cy="259045"/>
    <xdr:sp macro="" textlink="">
      <xdr:nvSpPr>
        <xdr:cNvPr id="132" name="テキスト ボックス 131"/>
        <xdr:cNvSpPr txBox="1"/>
      </xdr:nvSpPr>
      <xdr:spPr>
        <a:xfrm>
          <a:off x="4622800" y="632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290078</xdr:rowOff>
    </xdr:from>
    <xdr:to>
      <xdr:col>22</xdr:col>
      <xdr:colOff>165100</xdr:colOff>
      <xdr:row>35</xdr:row>
      <xdr:rowOff>48778</xdr:rowOff>
    </xdr:to>
    <xdr:sp macro="" textlink="">
      <xdr:nvSpPr>
        <xdr:cNvPr id="133" name="楕円 132"/>
        <xdr:cNvSpPr/>
      </xdr:nvSpPr>
      <xdr:spPr bwMode="auto">
        <a:xfrm>
          <a:off x="4254500" y="655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58955</xdr:rowOff>
    </xdr:from>
    <xdr:ext cx="762000" cy="259045"/>
    <xdr:sp macro="" textlink="">
      <xdr:nvSpPr>
        <xdr:cNvPr id="134" name="テキスト ボックス 133"/>
        <xdr:cNvSpPr txBox="1"/>
      </xdr:nvSpPr>
      <xdr:spPr>
        <a:xfrm>
          <a:off x="3924300" y="632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256542</xdr:rowOff>
    </xdr:from>
    <xdr:to>
      <xdr:col>19</xdr:col>
      <xdr:colOff>38100</xdr:colOff>
      <xdr:row>35</xdr:row>
      <xdr:rowOff>15242</xdr:rowOff>
    </xdr:to>
    <xdr:sp macro="" textlink="">
      <xdr:nvSpPr>
        <xdr:cNvPr id="135" name="楕円 134"/>
        <xdr:cNvSpPr/>
      </xdr:nvSpPr>
      <xdr:spPr bwMode="auto">
        <a:xfrm>
          <a:off x="35560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25419</xdr:rowOff>
    </xdr:from>
    <xdr:ext cx="762000" cy="259045"/>
    <xdr:sp macro="" textlink="">
      <xdr:nvSpPr>
        <xdr:cNvPr id="136" name="テキスト ボックス 135"/>
        <xdr:cNvSpPr txBox="1"/>
      </xdr:nvSpPr>
      <xdr:spPr>
        <a:xfrm>
          <a:off x="3225800" y="629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196718</xdr:rowOff>
    </xdr:from>
    <xdr:to>
      <xdr:col>15</xdr:col>
      <xdr:colOff>101600</xdr:colOff>
      <xdr:row>34</xdr:row>
      <xdr:rowOff>298318</xdr:rowOff>
    </xdr:to>
    <xdr:sp macro="" textlink="">
      <xdr:nvSpPr>
        <xdr:cNvPr id="137" name="楕円 136"/>
        <xdr:cNvSpPr/>
      </xdr:nvSpPr>
      <xdr:spPr bwMode="auto">
        <a:xfrm>
          <a:off x="28575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308495</xdr:rowOff>
    </xdr:from>
    <xdr:ext cx="762000" cy="259045"/>
    <xdr:sp macro="" textlink="">
      <xdr:nvSpPr>
        <xdr:cNvPr id="138" name="テキスト ボックス 137"/>
        <xdr:cNvSpPr txBox="1"/>
      </xdr:nvSpPr>
      <xdr:spPr>
        <a:xfrm>
          <a:off x="2527300" y="6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18983</xdr:rowOff>
    </xdr:from>
    <xdr:to>
      <xdr:col>24</xdr:col>
      <xdr:colOff>63500</xdr:colOff>
      <xdr:row>33</xdr:row>
      <xdr:rowOff>54661</xdr:rowOff>
    </xdr:to>
    <xdr:cxnSp macro="">
      <xdr:nvCxnSpPr>
        <xdr:cNvPr id="63" name="直線コネクタ 62"/>
        <xdr:cNvCxnSpPr/>
      </xdr:nvCxnSpPr>
      <xdr:spPr>
        <a:xfrm flipV="1">
          <a:off x="3797300" y="5676833"/>
          <a:ext cx="8382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113950</xdr:rowOff>
    </xdr:from>
    <xdr:to>
      <xdr:col>19</xdr:col>
      <xdr:colOff>177800</xdr:colOff>
      <xdr:row>33</xdr:row>
      <xdr:rowOff>54661</xdr:rowOff>
    </xdr:to>
    <xdr:cxnSp macro="">
      <xdr:nvCxnSpPr>
        <xdr:cNvPr id="66" name="直線コネクタ 65"/>
        <xdr:cNvCxnSpPr/>
      </xdr:nvCxnSpPr>
      <xdr:spPr>
        <a:xfrm>
          <a:off x="2908300" y="5600350"/>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35442</xdr:rowOff>
    </xdr:from>
    <xdr:to>
      <xdr:col>15</xdr:col>
      <xdr:colOff>50800</xdr:colOff>
      <xdr:row>32</xdr:row>
      <xdr:rowOff>113950</xdr:rowOff>
    </xdr:to>
    <xdr:cxnSp macro="">
      <xdr:nvCxnSpPr>
        <xdr:cNvPr id="69" name="直線コネクタ 68"/>
        <xdr:cNvCxnSpPr/>
      </xdr:nvCxnSpPr>
      <xdr:spPr>
        <a:xfrm>
          <a:off x="2019300" y="5521842"/>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31556</xdr:rowOff>
    </xdr:from>
    <xdr:to>
      <xdr:col>10</xdr:col>
      <xdr:colOff>114300</xdr:colOff>
      <xdr:row>32</xdr:row>
      <xdr:rowOff>35442</xdr:rowOff>
    </xdr:to>
    <xdr:cxnSp macro="">
      <xdr:nvCxnSpPr>
        <xdr:cNvPr id="72" name="直線コネクタ 71"/>
        <xdr:cNvCxnSpPr/>
      </xdr:nvCxnSpPr>
      <xdr:spPr>
        <a:xfrm>
          <a:off x="1130300" y="551795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139633</xdr:rowOff>
    </xdr:from>
    <xdr:to>
      <xdr:col>24</xdr:col>
      <xdr:colOff>114300</xdr:colOff>
      <xdr:row>33</xdr:row>
      <xdr:rowOff>69783</xdr:rowOff>
    </xdr:to>
    <xdr:sp macro="" textlink="">
      <xdr:nvSpPr>
        <xdr:cNvPr id="82" name="楕円 81"/>
        <xdr:cNvSpPr/>
      </xdr:nvSpPr>
      <xdr:spPr>
        <a:xfrm>
          <a:off x="4584700" y="56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162510</xdr:rowOff>
    </xdr:from>
    <xdr:ext cx="599010" cy="259045"/>
    <xdr:sp macro="" textlink="">
      <xdr:nvSpPr>
        <xdr:cNvPr id="83" name="人件費該当値テキスト"/>
        <xdr:cNvSpPr txBox="1"/>
      </xdr:nvSpPr>
      <xdr:spPr>
        <a:xfrm>
          <a:off x="4686300" y="547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3861</xdr:rowOff>
    </xdr:from>
    <xdr:to>
      <xdr:col>20</xdr:col>
      <xdr:colOff>38100</xdr:colOff>
      <xdr:row>33</xdr:row>
      <xdr:rowOff>105461</xdr:rowOff>
    </xdr:to>
    <xdr:sp macro="" textlink="">
      <xdr:nvSpPr>
        <xdr:cNvPr id="84" name="楕円 83"/>
        <xdr:cNvSpPr/>
      </xdr:nvSpPr>
      <xdr:spPr>
        <a:xfrm>
          <a:off x="37465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121988</xdr:rowOff>
    </xdr:from>
    <xdr:ext cx="599010" cy="259045"/>
    <xdr:sp macro="" textlink="">
      <xdr:nvSpPr>
        <xdr:cNvPr id="85" name="テキスト ボックス 84"/>
        <xdr:cNvSpPr txBox="1"/>
      </xdr:nvSpPr>
      <xdr:spPr>
        <a:xfrm>
          <a:off x="3497795" y="54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63150</xdr:rowOff>
    </xdr:from>
    <xdr:to>
      <xdr:col>15</xdr:col>
      <xdr:colOff>101600</xdr:colOff>
      <xdr:row>32</xdr:row>
      <xdr:rowOff>164750</xdr:rowOff>
    </xdr:to>
    <xdr:sp macro="" textlink="">
      <xdr:nvSpPr>
        <xdr:cNvPr id="86" name="楕円 85"/>
        <xdr:cNvSpPr/>
      </xdr:nvSpPr>
      <xdr:spPr>
        <a:xfrm>
          <a:off x="2857500" y="55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9827</xdr:rowOff>
    </xdr:from>
    <xdr:ext cx="599010" cy="259045"/>
    <xdr:sp macro="" textlink="">
      <xdr:nvSpPr>
        <xdr:cNvPr id="87" name="テキスト ボックス 86"/>
        <xdr:cNvSpPr txBox="1"/>
      </xdr:nvSpPr>
      <xdr:spPr>
        <a:xfrm>
          <a:off x="2608795" y="532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156092</xdr:rowOff>
    </xdr:from>
    <xdr:to>
      <xdr:col>10</xdr:col>
      <xdr:colOff>165100</xdr:colOff>
      <xdr:row>32</xdr:row>
      <xdr:rowOff>86242</xdr:rowOff>
    </xdr:to>
    <xdr:sp macro="" textlink="">
      <xdr:nvSpPr>
        <xdr:cNvPr id="88" name="楕円 87"/>
        <xdr:cNvSpPr/>
      </xdr:nvSpPr>
      <xdr:spPr>
        <a:xfrm>
          <a:off x="1968500" y="54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102769</xdr:rowOff>
    </xdr:from>
    <xdr:ext cx="599010" cy="259045"/>
    <xdr:sp macro="" textlink="">
      <xdr:nvSpPr>
        <xdr:cNvPr id="89" name="テキスト ボックス 88"/>
        <xdr:cNvSpPr txBox="1"/>
      </xdr:nvSpPr>
      <xdr:spPr>
        <a:xfrm>
          <a:off x="1719795" y="52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152206</xdr:rowOff>
    </xdr:from>
    <xdr:to>
      <xdr:col>6</xdr:col>
      <xdr:colOff>38100</xdr:colOff>
      <xdr:row>32</xdr:row>
      <xdr:rowOff>82356</xdr:rowOff>
    </xdr:to>
    <xdr:sp macro="" textlink="">
      <xdr:nvSpPr>
        <xdr:cNvPr id="90" name="楕円 89"/>
        <xdr:cNvSpPr/>
      </xdr:nvSpPr>
      <xdr:spPr>
        <a:xfrm>
          <a:off x="1079500" y="54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98883</xdr:rowOff>
    </xdr:from>
    <xdr:ext cx="599010" cy="259045"/>
    <xdr:sp macro="" textlink="">
      <xdr:nvSpPr>
        <xdr:cNvPr id="91" name="テキスト ボックス 90"/>
        <xdr:cNvSpPr txBox="1"/>
      </xdr:nvSpPr>
      <xdr:spPr>
        <a:xfrm>
          <a:off x="830795" y="524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89383</xdr:rowOff>
    </xdr:from>
    <xdr:to>
      <xdr:col>24</xdr:col>
      <xdr:colOff>63500</xdr:colOff>
      <xdr:row>56</xdr:row>
      <xdr:rowOff>31229</xdr:rowOff>
    </xdr:to>
    <xdr:cxnSp macro="">
      <xdr:nvCxnSpPr>
        <xdr:cNvPr id="121" name="直線コネクタ 120"/>
        <xdr:cNvCxnSpPr/>
      </xdr:nvCxnSpPr>
      <xdr:spPr>
        <a:xfrm>
          <a:off x="3797300" y="9519133"/>
          <a:ext cx="8382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89383</xdr:rowOff>
    </xdr:from>
    <xdr:to>
      <xdr:col>19</xdr:col>
      <xdr:colOff>177800</xdr:colOff>
      <xdr:row>56</xdr:row>
      <xdr:rowOff>100126</xdr:rowOff>
    </xdr:to>
    <xdr:cxnSp macro="">
      <xdr:nvCxnSpPr>
        <xdr:cNvPr id="124" name="直線コネクタ 123"/>
        <xdr:cNvCxnSpPr/>
      </xdr:nvCxnSpPr>
      <xdr:spPr>
        <a:xfrm flipV="1">
          <a:off x="2908300" y="9519133"/>
          <a:ext cx="889000" cy="1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2425</xdr:rowOff>
    </xdr:from>
    <xdr:to>
      <xdr:col>15</xdr:col>
      <xdr:colOff>50800</xdr:colOff>
      <xdr:row>56</xdr:row>
      <xdr:rowOff>100126</xdr:rowOff>
    </xdr:to>
    <xdr:cxnSp macro="">
      <xdr:nvCxnSpPr>
        <xdr:cNvPr id="127" name="直線コネクタ 126"/>
        <xdr:cNvCxnSpPr/>
      </xdr:nvCxnSpPr>
      <xdr:spPr>
        <a:xfrm>
          <a:off x="2019300" y="9603625"/>
          <a:ext cx="889000" cy="9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2425</xdr:rowOff>
    </xdr:from>
    <xdr:to>
      <xdr:col>10</xdr:col>
      <xdr:colOff>114300</xdr:colOff>
      <xdr:row>56</xdr:row>
      <xdr:rowOff>164681</xdr:rowOff>
    </xdr:to>
    <xdr:cxnSp macro="">
      <xdr:nvCxnSpPr>
        <xdr:cNvPr id="130" name="直線コネクタ 129"/>
        <xdr:cNvCxnSpPr/>
      </xdr:nvCxnSpPr>
      <xdr:spPr>
        <a:xfrm flipV="1">
          <a:off x="1130300" y="9603625"/>
          <a:ext cx="889000" cy="1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151879</xdr:rowOff>
    </xdr:from>
    <xdr:to>
      <xdr:col>24</xdr:col>
      <xdr:colOff>114300</xdr:colOff>
      <xdr:row>56</xdr:row>
      <xdr:rowOff>82029</xdr:rowOff>
    </xdr:to>
    <xdr:sp macro="" textlink="">
      <xdr:nvSpPr>
        <xdr:cNvPr id="140" name="楕円 139"/>
        <xdr:cNvSpPr/>
      </xdr:nvSpPr>
      <xdr:spPr>
        <a:xfrm>
          <a:off x="4584700" y="95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130306</xdr:rowOff>
    </xdr:from>
    <xdr:ext cx="534377" cy="259045"/>
    <xdr:sp macro="" textlink="">
      <xdr:nvSpPr>
        <xdr:cNvPr id="141" name="物件費該当値テキスト"/>
        <xdr:cNvSpPr txBox="1"/>
      </xdr:nvSpPr>
      <xdr:spPr>
        <a:xfrm>
          <a:off x="4686300" y="95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38583</xdr:rowOff>
    </xdr:from>
    <xdr:to>
      <xdr:col>20</xdr:col>
      <xdr:colOff>38100</xdr:colOff>
      <xdr:row>55</xdr:row>
      <xdr:rowOff>140183</xdr:rowOff>
    </xdr:to>
    <xdr:sp macro="" textlink="">
      <xdr:nvSpPr>
        <xdr:cNvPr id="142" name="楕円 141"/>
        <xdr:cNvSpPr/>
      </xdr:nvSpPr>
      <xdr:spPr>
        <a:xfrm>
          <a:off x="3746500" y="94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156710</xdr:rowOff>
    </xdr:from>
    <xdr:ext cx="534377" cy="259045"/>
    <xdr:sp macro="" textlink="">
      <xdr:nvSpPr>
        <xdr:cNvPr id="143" name="テキスト ボックス 142"/>
        <xdr:cNvSpPr txBox="1"/>
      </xdr:nvSpPr>
      <xdr:spPr>
        <a:xfrm>
          <a:off x="3530111" y="924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49326</xdr:rowOff>
    </xdr:from>
    <xdr:to>
      <xdr:col>15</xdr:col>
      <xdr:colOff>101600</xdr:colOff>
      <xdr:row>56</xdr:row>
      <xdr:rowOff>150926</xdr:rowOff>
    </xdr:to>
    <xdr:sp macro="" textlink="">
      <xdr:nvSpPr>
        <xdr:cNvPr id="144" name="楕円 143"/>
        <xdr:cNvSpPr/>
      </xdr:nvSpPr>
      <xdr:spPr>
        <a:xfrm>
          <a:off x="2857500" y="96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142053</xdr:rowOff>
    </xdr:from>
    <xdr:ext cx="534377" cy="259045"/>
    <xdr:sp macro="" textlink="">
      <xdr:nvSpPr>
        <xdr:cNvPr id="145" name="テキスト ボックス 144"/>
        <xdr:cNvSpPr txBox="1"/>
      </xdr:nvSpPr>
      <xdr:spPr>
        <a:xfrm>
          <a:off x="2641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123075</xdr:rowOff>
    </xdr:from>
    <xdr:to>
      <xdr:col>10</xdr:col>
      <xdr:colOff>165100</xdr:colOff>
      <xdr:row>56</xdr:row>
      <xdr:rowOff>53225</xdr:rowOff>
    </xdr:to>
    <xdr:sp macro="" textlink="">
      <xdr:nvSpPr>
        <xdr:cNvPr id="146" name="楕円 145"/>
        <xdr:cNvSpPr/>
      </xdr:nvSpPr>
      <xdr:spPr>
        <a:xfrm>
          <a:off x="1968500" y="95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69752</xdr:rowOff>
    </xdr:from>
    <xdr:ext cx="534377" cy="259045"/>
    <xdr:sp macro="" textlink="">
      <xdr:nvSpPr>
        <xdr:cNvPr id="147" name="テキスト ボックス 146"/>
        <xdr:cNvSpPr txBox="1"/>
      </xdr:nvSpPr>
      <xdr:spPr>
        <a:xfrm>
          <a:off x="1752111" y="93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113881</xdr:rowOff>
    </xdr:from>
    <xdr:to>
      <xdr:col>6</xdr:col>
      <xdr:colOff>38100</xdr:colOff>
      <xdr:row>57</xdr:row>
      <xdr:rowOff>44031</xdr:rowOff>
    </xdr:to>
    <xdr:sp macro="" textlink="">
      <xdr:nvSpPr>
        <xdr:cNvPr id="148" name="楕円 147"/>
        <xdr:cNvSpPr/>
      </xdr:nvSpPr>
      <xdr:spPr>
        <a:xfrm>
          <a:off x="1079500" y="97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35158</xdr:rowOff>
    </xdr:from>
    <xdr:ext cx="534377" cy="259045"/>
    <xdr:sp macro="" textlink="">
      <xdr:nvSpPr>
        <xdr:cNvPr id="149" name="テキスト ボックス 148"/>
        <xdr:cNvSpPr txBox="1"/>
      </xdr:nvSpPr>
      <xdr:spPr>
        <a:xfrm>
          <a:off x="863111" y="98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154147</xdr:rowOff>
    </xdr:from>
    <xdr:to>
      <xdr:col>24</xdr:col>
      <xdr:colOff>63500</xdr:colOff>
      <xdr:row>77</xdr:row>
      <xdr:rowOff>75121</xdr:rowOff>
    </xdr:to>
    <xdr:cxnSp macro="">
      <xdr:nvCxnSpPr>
        <xdr:cNvPr id="176" name="直線コネクタ 175"/>
        <xdr:cNvCxnSpPr/>
      </xdr:nvCxnSpPr>
      <xdr:spPr>
        <a:xfrm flipV="1">
          <a:off x="3797300" y="13184347"/>
          <a:ext cx="838200" cy="9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47142</xdr:rowOff>
    </xdr:from>
    <xdr:ext cx="469744" cy="259045"/>
    <xdr:sp macro="" textlink="">
      <xdr:nvSpPr>
        <xdr:cNvPr id="177" name="維持補修費平均値テキスト"/>
        <xdr:cNvSpPr txBox="1"/>
      </xdr:nvSpPr>
      <xdr:spPr>
        <a:xfrm>
          <a:off x="4686300" y="1324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49129</xdr:rowOff>
    </xdr:from>
    <xdr:to>
      <xdr:col>19</xdr:col>
      <xdr:colOff>177800</xdr:colOff>
      <xdr:row>77</xdr:row>
      <xdr:rowOff>75121</xdr:rowOff>
    </xdr:to>
    <xdr:cxnSp macro="">
      <xdr:nvCxnSpPr>
        <xdr:cNvPr id="179" name="直線コネクタ 178"/>
        <xdr:cNvCxnSpPr/>
      </xdr:nvCxnSpPr>
      <xdr:spPr>
        <a:xfrm>
          <a:off x="2908300" y="13250779"/>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10313</xdr:rowOff>
    </xdr:from>
    <xdr:to>
      <xdr:col>15</xdr:col>
      <xdr:colOff>50800</xdr:colOff>
      <xdr:row>77</xdr:row>
      <xdr:rowOff>49129</xdr:rowOff>
    </xdr:to>
    <xdr:cxnSp macro="">
      <xdr:nvCxnSpPr>
        <xdr:cNvPr id="182" name="直線コネクタ 181"/>
        <xdr:cNvCxnSpPr/>
      </xdr:nvCxnSpPr>
      <xdr:spPr>
        <a:xfrm>
          <a:off x="2019300" y="13211963"/>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184" name="テキスト ボックス 183"/>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10313</xdr:rowOff>
    </xdr:from>
    <xdr:to>
      <xdr:col>10</xdr:col>
      <xdr:colOff>114300</xdr:colOff>
      <xdr:row>77</xdr:row>
      <xdr:rowOff>50501</xdr:rowOff>
    </xdr:to>
    <xdr:cxnSp macro="">
      <xdr:nvCxnSpPr>
        <xdr:cNvPr id="185" name="直線コネクタ 184"/>
        <xdr:cNvCxnSpPr/>
      </xdr:nvCxnSpPr>
      <xdr:spPr>
        <a:xfrm flipV="1">
          <a:off x="1130300" y="13211963"/>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22178</xdr:rowOff>
    </xdr:from>
    <xdr:ext cx="469744" cy="259045"/>
    <xdr:sp macro="" textlink="">
      <xdr:nvSpPr>
        <xdr:cNvPr id="187" name="テキスト ボックス 186"/>
        <xdr:cNvSpPr txBox="1"/>
      </xdr:nvSpPr>
      <xdr:spPr>
        <a:xfrm>
          <a:off x="1784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103347</xdr:rowOff>
    </xdr:from>
    <xdr:to>
      <xdr:col>24</xdr:col>
      <xdr:colOff>114300</xdr:colOff>
      <xdr:row>77</xdr:row>
      <xdr:rowOff>33497</xdr:rowOff>
    </xdr:to>
    <xdr:sp macro="" textlink="">
      <xdr:nvSpPr>
        <xdr:cNvPr id="195" name="楕円 194"/>
        <xdr:cNvSpPr/>
      </xdr:nvSpPr>
      <xdr:spPr>
        <a:xfrm>
          <a:off x="4584700" y="131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126224</xdr:rowOff>
    </xdr:from>
    <xdr:ext cx="534377" cy="259045"/>
    <xdr:sp macro="" textlink="">
      <xdr:nvSpPr>
        <xdr:cNvPr id="196" name="維持補修費該当値テキスト"/>
        <xdr:cNvSpPr txBox="1"/>
      </xdr:nvSpPr>
      <xdr:spPr>
        <a:xfrm>
          <a:off x="4686300" y="129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24321</xdr:rowOff>
    </xdr:from>
    <xdr:to>
      <xdr:col>20</xdr:col>
      <xdr:colOff>38100</xdr:colOff>
      <xdr:row>77</xdr:row>
      <xdr:rowOff>125921</xdr:rowOff>
    </xdr:to>
    <xdr:sp macro="" textlink="">
      <xdr:nvSpPr>
        <xdr:cNvPr id="197" name="楕円 196"/>
        <xdr:cNvSpPr/>
      </xdr:nvSpPr>
      <xdr:spPr>
        <a:xfrm>
          <a:off x="3746500" y="13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142448</xdr:rowOff>
    </xdr:from>
    <xdr:ext cx="534377" cy="259045"/>
    <xdr:sp macro="" textlink="">
      <xdr:nvSpPr>
        <xdr:cNvPr id="198" name="テキスト ボックス 197"/>
        <xdr:cNvSpPr txBox="1"/>
      </xdr:nvSpPr>
      <xdr:spPr>
        <a:xfrm>
          <a:off x="3530111" y="130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169779</xdr:rowOff>
    </xdr:from>
    <xdr:to>
      <xdr:col>15</xdr:col>
      <xdr:colOff>101600</xdr:colOff>
      <xdr:row>77</xdr:row>
      <xdr:rowOff>99929</xdr:rowOff>
    </xdr:to>
    <xdr:sp macro="" textlink="">
      <xdr:nvSpPr>
        <xdr:cNvPr id="199" name="楕円 198"/>
        <xdr:cNvSpPr/>
      </xdr:nvSpPr>
      <xdr:spPr>
        <a:xfrm>
          <a:off x="2857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116456</xdr:rowOff>
    </xdr:from>
    <xdr:ext cx="534377" cy="259045"/>
    <xdr:sp macro="" textlink="">
      <xdr:nvSpPr>
        <xdr:cNvPr id="200" name="テキスト ボックス 199"/>
        <xdr:cNvSpPr txBox="1"/>
      </xdr:nvSpPr>
      <xdr:spPr>
        <a:xfrm>
          <a:off x="2641111" y="129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130963</xdr:rowOff>
    </xdr:from>
    <xdr:to>
      <xdr:col>10</xdr:col>
      <xdr:colOff>165100</xdr:colOff>
      <xdr:row>77</xdr:row>
      <xdr:rowOff>61113</xdr:rowOff>
    </xdr:to>
    <xdr:sp macro="" textlink="">
      <xdr:nvSpPr>
        <xdr:cNvPr id="201" name="楕円 200"/>
        <xdr:cNvSpPr/>
      </xdr:nvSpPr>
      <xdr:spPr>
        <a:xfrm>
          <a:off x="1968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77640</xdr:rowOff>
    </xdr:from>
    <xdr:ext cx="534377" cy="259045"/>
    <xdr:sp macro="" textlink="">
      <xdr:nvSpPr>
        <xdr:cNvPr id="202" name="テキスト ボックス 201"/>
        <xdr:cNvSpPr txBox="1"/>
      </xdr:nvSpPr>
      <xdr:spPr>
        <a:xfrm>
          <a:off x="1752111" y="129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171151</xdr:rowOff>
    </xdr:from>
    <xdr:to>
      <xdr:col>6</xdr:col>
      <xdr:colOff>38100</xdr:colOff>
      <xdr:row>77</xdr:row>
      <xdr:rowOff>101301</xdr:rowOff>
    </xdr:to>
    <xdr:sp macro="" textlink="">
      <xdr:nvSpPr>
        <xdr:cNvPr id="203" name="楕円 202"/>
        <xdr:cNvSpPr/>
      </xdr:nvSpPr>
      <xdr:spPr>
        <a:xfrm>
          <a:off x="1079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117828</xdr:rowOff>
    </xdr:from>
    <xdr:ext cx="534377" cy="259045"/>
    <xdr:sp macro="" textlink="">
      <xdr:nvSpPr>
        <xdr:cNvPr id="204" name="テキスト ボックス 203"/>
        <xdr:cNvSpPr txBox="1"/>
      </xdr:nvSpPr>
      <xdr:spPr>
        <a:xfrm>
          <a:off x="863111" y="129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75839</xdr:rowOff>
    </xdr:from>
    <xdr:to>
      <xdr:col>24</xdr:col>
      <xdr:colOff>63500</xdr:colOff>
      <xdr:row>92</xdr:row>
      <xdr:rowOff>150721</xdr:rowOff>
    </xdr:to>
    <xdr:cxnSp macro="">
      <xdr:nvCxnSpPr>
        <xdr:cNvPr id="236" name="直線コネクタ 235"/>
        <xdr:cNvCxnSpPr/>
      </xdr:nvCxnSpPr>
      <xdr:spPr>
        <a:xfrm flipV="1">
          <a:off x="3797300" y="15849239"/>
          <a:ext cx="8382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150721</xdr:rowOff>
    </xdr:from>
    <xdr:to>
      <xdr:col>19</xdr:col>
      <xdr:colOff>177800</xdr:colOff>
      <xdr:row>93</xdr:row>
      <xdr:rowOff>124940</xdr:rowOff>
    </xdr:to>
    <xdr:cxnSp macro="">
      <xdr:nvCxnSpPr>
        <xdr:cNvPr id="239" name="直線コネクタ 238"/>
        <xdr:cNvCxnSpPr/>
      </xdr:nvCxnSpPr>
      <xdr:spPr>
        <a:xfrm flipV="1">
          <a:off x="2908300" y="15924121"/>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124940</xdr:rowOff>
    </xdr:from>
    <xdr:to>
      <xdr:col>15</xdr:col>
      <xdr:colOff>50800</xdr:colOff>
      <xdr:row>94</xdr:row>
      <xdr:rowOff>102014</xdr:rowOff>
    </xdr:to>
    <xdr:cxnSp macro="">
      <xdr:nvCxnSpPr>
        <xdr:cNvPr id="242" name="直線コネクタ 241"/>
        <xdr:cNvCxnSpPr/>
      </xdr:nvCxnSpPr>
      <xdr:spPr>
        <a:xfrm flipV="1">
          <a:off x="2019300" y="16069790"/>
          <a:ext cx="8890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94482</xdr:rowOff>
    </xdr:from>
    <xdr:ext cx="534377" cy="259045"/>
    <xdr:sp macro="" textlink="">
      <xdr:nvSpPr>
        <xdr:cNvPr id="244" name="テキスト ボックス 243"/>
        <xdr:cNvSpPr txBox="1"/>
      </xdr:nvSpPr>
      <xdr:spPr>
        <a:xfrm>
          <a:off x="2641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102014</xdr:rowOff>
    </xdr:from>
    <xdr:to>
      <xdr:col>10</xdr:col>
      <xdr:colOff>114300</xdr:colOff>
      <xdr:row>95</xdr:row>
      <xdr:rowOff>79986</xdr:rowOff>
    </xdr:to>
    <xdr:cxnSp macro="">
      <xdr:nvCxnSpPr>
        <xdr:cNvPr id="245" name="直線コネクタ 244"/>
        <xdr:cNvCxnSpPr/>
      </xdr:nvCxnSpPr>
      <xdr:spPr>
        <a:xfrm flipV="1">
          <a:off x="1130300" y="16218314"/>
          <a:ext cx="889000" cy="14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25039</xdr:rowOff>
    </xdr:from>
    <xdr:to>
      <xdr:col>24</xdr:col>
      <xdr:colOff>114300</xdr:colOff>
      <xdr:row>92</xdr:row>
      <xdr:rowOff>126639</xdr:rowOff>
    </xdr:to>
    <xdr:sp macro="" textlink="">
      <xdr:nvSpPr>
        <xdr:cNvPr id="255" name="楕円 254"/>
        <xdr:cNvSpPr/>
      </xdr:nvSpPr>
      <xdr:spPr>
        <a:xfrm>
          <a:off x="4584700" y="157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47916</xdr:rowOff>
    </xdr:from>
    <xdr:ext cx="599010" cy="259045"/>
    <xdr:sp macro="" textlink="">
      <xdr:nvSpPr>
        <xdr:cNvPr id="256" name="扶助費該当値テキスト"/>
        <xdr:cNvSpPr txBox="1"/>
      </xdr:nvSpPr>
      <xdr:spPr>
        <a:xfrm>
          <a:off x="4686300" y="1564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99921</xdr:rowOff>
    </xdr:from>
    <xdr:to>
      <xdr:col>20</xdr:col>
      <xdr:colOff>38100</xdr:colOff>
      <xdr:row>93</xdr:row>
      <xdr:rowOff>30071</xdr:rowOff>
    </xdr:to>
    <xdr:sp macro="" textlink="">
      <xdr:nvSpPr>
        <xdr:cNvPr id="257" name="楕円 256"/>
        <xdr:cNvSpPr/>
      </xdr:nvSpPr>
      <xdr:spPr>
        <a:xfrm>
          <a:off x="3746500" y="1587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46598</xdr:rowOff>
    </xdr:from>
    <xdr:ext cx="599010" cy="259045"/>
    <xdr:sp macro="" textlink="">
      <xdr:nvSpPr>
        <xdr:cNvPr id="258" name="テキスト ボックス 257"/>
        <xdr:cNvSpPr txBox="1"/>
      </xdr:nvSpPr>
      <xdr:spPr>
        <a:xfrm>
          <a:off x="3497795" y="1564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74140</xdr:rowOff>
    </xdr:from>
    <xdr:to>
      <xdr:col>15</xdr:col>
      <xdr:colOff>101600</xdr:colOff>
      <xdr:row>94</xdr:row>
      <xdr:rowOff>4290</xdr:rowOff>
    </xdr:to>
    <xdr:sp macro="" textlink="">
      <xdr:nvSpPr>
        <xdr:cNvPr id="259" name="楕円 258"/>
        <xdr:cNvSpPr/>
      </xdr:nvSpPr>
      <xdr:spPr>
        <a:xfrm>
          <a:off x="2857500" y="1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20817</xdr:rowOff>
    </xdr:from>
    <xdr:ext cx="599010" cy="259045"/>
    <xdr:sp macro="" textlink="">
      <xdr:nvSpPr>
        <xdr:cNvPr id="260" name="テキスト ボックス 259"/>
        <xdr:cNvSpPr txBox="1"/>
      </xdr:nvSpPr>
      <xdr:spPr>
        <a:xfrm>
          <a:off x="2608795" y="1579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51214</xdr:rowOff>
    </xdr:from>
    <xdr:to>
      <xdr:col>10</xdr:col>
      <xdr:colOff>165100</xdr:colOff>
      <xdr:row>94</xdr:row>
      <xdr:rowOff>152814</xdr:rowOff>
    </xdr:to>
    <xdr:sp macro="" textlink="">
      <xdr:nvSpPr>
        <xdr:cNvPr id="261" name="楕円 260"/>
        <xdr:cNvSpPr/>
      </xdr:nvSpPr>
      <xdr:spPr>
        <a:xfrm>
          <a:off x="1968500" y="161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169341</xdr:rowOff>
    </xdr:from>
    <xdr:ext cx="599010" cy="259045"/>
    <xdr:sp macro="" textlink="">
      <xdr:nvSpPr>
        <xdr:cNvPr id="262" name="テキスト ボックス 261"/>
        <xdr:cNvSpPr txBox="1"/>
      </xdr:nvSpPr>
      <xdr:spPr>
        <a:xfrm>
          <a:off x="1719795" y="1594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29186</xdr:rowOff>
    </xdr:from>
    <xdr:to>
      <xdr:col>6</xdr:col>
      <xdr:colOff>38100</xdr:colOff>
      <xdr:row>95</xdr:row>
      <xdr:rowOff>130786</xdr:rowOff>
    </xdr:to>
    <xdr:sp macro="" textlink="">
      <xdr:nvSpPr>
        <xdr:cNvPr id="263" name="楕円 262"/>
        <xdr:cNvSpPr/>
      </xdr:nvSpPr>
      <xdr:spPr>
        <a:xfrm>
          <a:off x="1079500" y="163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147313</xdr:rowOff>
    </xdr:from>
    <xdr:ext cx="599010" cy="259045"/>
    <xdr:sp macro="" textlink="">
      <xdr:nvSpPr>
        <xdr:cNvPr id="264" name="テキスト ボックス 263"/>
        <xdr:cNvSpPr txBox="1"/>
      </xdr:nvSpPr>
      <xdr:spPr>
        <a:xfrm>
          <a:off x="830795" y="160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28649</xdr:rowOff>
    </xdr:from>
    <xdr:to>
      <xdr:col>55</xdr:col>
      <xdr:colOff>0</xdr:colOff>
      <xdr:row>35</xdr:row>
      <xdr:rowOff>95825</xdr:rowOff>
    </xdr:to>
    <xdr:cxnSp macro="">
      <xdr:nvCxnSpPr>
        <xdr:cNvPr id="296" name="直線コネクタ 295"/>
        <xdr:cNvCxnSpPr/>
      </xdr:nvCxnSpPr>
      <xdr:spPr>
        <a:xfrm>
          <a:off x="9639300" y="6029399"/>
          <a:ext cx="8382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28649</xdr:rowOff>
    </xdr:from>
    <xdr:to>
      <xdr:col>50</xdr:col>
      <xdr:colOff>114300</xdr:colOff>
      <xdr:row>35</xdr:row>
      <xdr:rowOff>93572</xdr:rowOff>
    </xdr:to>
    <xdr:cxnSp macro="">
      <xdr:nvCxnSpPr>
        <xdr:cNvPr id="299" name="直線コネクタ 298"/>
        <xdr:cNvCxnSpPr/>
      </xdr:nvCxnSpPr>
      <xdr:spPr>
        <a:xfrm flipV="1">
          <a:off x="8750300" y="6029399"/>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142345</xdr:rowOff>
    </xdr:from>
    <xdr:to>
      <xdr:col>45</xdr:col>
      <xdr:colOff>177800</xdr:colOff>
      <xdr:row>35</xdr:row>
      <xdr:rowOff>93572</xdr:rowOff>
    </xdr:to>
    <xdr:cxnSp macro="">
      <xdr:nvCxnSpPr>
        <xdr:cNvPr id="302" name="直線コネクタ 301"/>
        <xdr:cNvCxnSpPr/>
      </xdr:nvCxnSpPr>
      <xdr:spPr>
        <a:xfrm>
          <a:off x="7861300" y="5457295"/>
          <a:ext cx="889000" cy="6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142345</xdr:rowOff>
    </xdr:from>
    <xdr:to>
      <xdr:col>41</xdr:col>
      <xdr:colOff>50800</xdr:colOff>
      <xdr:row>36</xdr:row>
      <xdr:rowOff>131895</xdr:rowOff>
    </xdr:to>
    <xdr:cxnSp macro="">
      <xdr:nvCxnSpPr>
        <xdr:cNvPr id="305" name="直線コネクタ 304"/>
        <xdr:cNvCxnSpPr/>
      </xdr:nvCxnSpPr>
      <xdr:spPr>
        <a:xfrm flipV="1">
          <a:off x="6972300" y="5457295"/>
          <a:ext cx="889000" cy="8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7" name="テキスト ボックス 306"/>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45025</xdr:rowOff>
    </xdr:from>
    <xdr:to>
      <xdr:col>55</xdr:col>
      <xdr:colOff>50800</xdr:colOff>
      <xdr:row>35</xdr:row>
      <xdr:rowOff>146625</xdr:rowOff>
    </xdr:to>
    <xdr:sp macro="" textlink="">
      <xdr:nvSpPr>
        <xdr:cNvPr id="315" name="楕円 314"/>
        <xdr:cNvSpPr/>
      </xdr:nvSpPr>
      <xdr:spPr>
        <a:xfrm>
          <a:off x="10426700" y="60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23452</xdr:rowOff>
    </xdr:from>
    <xdr:ext cx="534377" cy="259045"/>
    <xdr:sp macro="" textlink="">
      <xdr:nvSpPr>
        <xdr:cNvPr id="316" name="補助費等該当値テキスト"/>
        <xdr:cNvSpPr txBox="1"/>
      </xdr:nvSpPr>
      <xdr:spPr>
        <a:xfrm>
          <a:off x="10528300" y="60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149299</xdr:rowOff>
    </xdr:from>
    <xdr:to>
      <xdr:col>50</xdr:col>
      <xdr:colOff>165100</xdr:colOff>
      <xdr:row>35</xdr:row>
      <xdr:rowOff>79449</xdr:rowOff>
    </xdr:to>
    <xdr:sp macro="" textlink="">
      <xdr:nvSpPr>
        <xdr:cNvPr id="317" name="楕円 316"/>
        <xdr:cNvSpPr/>
      </xdr:nvSpPr>
      <xdr:spPr>
        <a:xfrm>
          <a:off x="9588500" y="59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95976</xdr:rowOff>
    </xdr:from>
    <xdr:ext cx="534377" cy="259045"/>
    <xdr:sp macro="" textlink="">
      <xdr:nvSpPr>
        <xdr:cNvPr id="318" name="テキスト ボックス 317"/>
        <xdr:cNvSpPr txBox="1"/>
      </xdr:nvSpPr>
      <xdr:spPr>
        <a:xfrm>
          <a:off x="9372111" y="57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42772</xdr:rowOff>
    </xdr:from>
    <xdr:to>
      <xdr:col>46</xdr:col>
      <xdr:colOff>38100</xdr:colOff>
      <xdr:row>35</xdr:row>
      <xdr:rowOff>144372</xdr:rowOff>
    </xdr:to>
    <xdr:sp macro="" textlink="">
      <xdr:nvSpPr>
        <xdr:cNvPr id="319" name="楕円 318"/>
        <xdr:cNvSpPr/>
      </xdr:nvSpPr>
      <xdr:spPr>
        <a:xfrm>
          <a:off x="8699500" y="60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135499</xdr:rowOff>
    </xdr:from>
    <xdr:ext cx="534377" cy="259045"/>
    <xdr:sp macro="" textlink="">
      <xdr:nvSpPr>
        <xdr:cNvPr id="320" name="テキスト ボックス 319"/>
        <xdr:cNvSpPr txBox="1"/>
      </xdr:nvSpPr>
      <xdr:spPr>
        <a:xfrm>
          <a:off x="8483111" y="61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91545</xdr:rowOff>
    </xdr:from>
    <xdr:to>
      <xdr:col>41</xdr:col>
      <xdr:colOff>101600</xdr:colOff>
      <xdr:row>32</xdr:row>
      <xdr:rowOff>21695</xdr:rowOff>
    </xdr:to>
    <xdr:sp macro="" textlink="">
      <xdr:nvSpPr>
        <xdr:cNvPr id="321" name="楕円 320"/>
        <xdr:cNvSpPr/>
      </xdr:nvSpPr>
      <xdr:spPr>
        <a:xfrm>
          <a:off x="7810500" y="5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38222</xdr:rowOff>
    </xdr:from>
    <xdr:ext cx="599010" cy="259045"/>
    <xdr:sp macro="" textlink="">
      <xdr:nvSpPr>
        <xdr:cNvPr id="322" name="テキスト ボックス 321"/>
        <xdr:cNvSpPr txBox="1"/>
      </xdr:nvSpPr>
      <xdr:spPr>
        <a:xfrm>
          <a:off x="7561795" y="51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81095</xdr:rowOff>
    </xdr:from>
    <xdr:to>
      <xdr:col>36</xdr:col>
      <xdr:colOff>165100</xdr:colOff>
      <xdr:row>37</xdr:row>
      <xdr:rowOff>11245</xdr:rowOff>
    </xdr:to>
    <xdr:sp macro="" textlink="">
      <xdr:nvSpPr>
        <xdr:cNvPr id="323" name="楕円 322"/>
        <xdr:cNvSpPr/>
      </xdr:nvSpPr>
      <xdr:spPr>
        <a:xfrm>
          <a:off x="6921500" y="62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2372</xdr:rowOff>
    </xdr:from>
    <xdr:ext cx="534377" cy="259045"/>
    <xdr:sp macro="" textlink="">
      <xdr:nvSpPr>
        <xdr:cNvPr id="324" name="テキスト ボックス 323"/>
        <xdr:cNvSpPr txBox="1"/>
      </xdr:nvSpPr>
      <xdr:spPr>
        <a:xfrm>
          <a:off x="6705111" y="63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113047</xdr:rowOff>
    </xdr:from>
    <xdr:to>
      <xdr:col>55</xdr:col>
      <xdr:colOff>0</xdr:colOff>
      <xdr:row>58</xdr:row>
      <xdr:rowOff>144570</xdr:rowOff>
    </xdr:to>
    <xdr:cxnSp macro="">
      <xdr:nvCxnSpPr>
        <xdr:cNvPr id="353" name="直線コネクタ 352"/>
        <xdr:cNvCxnSpPr/>
      </xdr:nvCxnSpPr>
      <xdr:spPr>
        <a:xfrm>
          <a:off x="9639300" y="10057147"/>
          <a:ext cx="8382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113047</xdr:rowOff>
    </xdr:from>
    <xdr:to>
      <xdr:col>50</xdr:col>
      <xdr:colOff>114300</xdr:colOff>
      <xdr:row>58</xdr:row>
      <xdr:rowOff>143644</xdr:rowOff>
    </xdr:to>
    <xdr:cxnSp macro="">
      <xdr:nvCxnSpPr>
        <xdr:cNvPr id="356" name="直線コネクタ 355"/>
        <xdr:cNvCxnSpPr/>
      </xdr:nvCxnSpPr>
      <xdr:spPr>
        <a:xfrm flipV="1">
          <a:off x="8750300" y="10057147"/>
          <a:ext cx="8890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8" name="テキスト ボックス 357"/>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143644</xdr:rowOff>
    </xdr:from>
    <xdr:to>
      <xdr:col>45</xdr:col>
      <xdr:colOff>177800</xdr:colOff>
      <xdr:row>58</xdr:row>
      <xdr:rowOff>151612</xdr:rowOff>
    </xdr:to>
    <xdr:cxnSp macro="">
      <xdr:nvCxnSpPr>
        <xdr:cNvPr id="359" name="直線コネクタ 358"/>
        <xdr:cNvCxnSpPr/>
      </xdr:nvCxnSpPr>
      <xdr:spPr>
        <a:xfrm flipV="1">
          <a:off x="7861300" y="1008774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1" name="テキスト ボックス 360"/>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151612</xdr:rowOff>
    </xdr:from>
    <xdr:to>
      <xdr:col>41</xdr:col>
      <xdr:colOff>50800</xdr:colOff>
      <xdr:row>58</xdr:row>
      <xdr:rowOff>160873</xdr:rowOff>
    </xdr:to>
    <xdr:cxnSp macro="">
      <xdr:nvCxnSpPr>
        <xdr:cNvPr id="362" name="直線コネクタ 361"/>
        <xdr:cNvCxnSpPr/>
      </xdr:nvCxnSpPr>
      <xdr:spPr>
        <a:xfrm flipV="1">
          <a:off x="6972300" y="10095712"/>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93770</xdr:rowOff>
    </xdr:from>
    <xdr:to>
      <xdr:col>55</xdr:col>
      <xdr:colOff>50800</xdr:colOff>
      <xdr:row>59</xdr:row>
      <xdr:rowOff>23920</xdr:rowOff>
    </xdr:to>
    <xdr:sp macro="" textlink="">
      <xdr:nvSpPr>
        <xdr:cNvPr id="372" name="楕円 371"/>
        <xdr:cNvSpPr/>
      </xdr:nvSpPr>
      <xdr:spPr>
        <a:xfrm>
          <a:off x="10426700" y="100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53147</xdr:rowOff>
    </xdr:from>
    <xdr:ext cx="534377" cy="259045"/>
    <xdr:sp macro="" textlink="">
      <xdr:nvSpPr>
        <xdr:cNvPr id="373" name="普通建設事業費該当値テキスト"/>
        <xdr:cNvSpPr txBox="1"/>
      </xdr:nvSpPr>
      <xdr:spPr>
        <a:xfrm>
          <a:off x="10528300" y="98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62247</xdr:rowOff>
    </xdr:from>
    <xdr:to>
      <xdr:col>50</xdr:col>
      <xdr:colOff>165100</xdr:colOff>
      <xdr:row>58</xdr:row>
      <xdr:rowOff>163847</xdr:rowOff>
    </xdr:to>
    <xdr:sp macro="" textlink="">
      <xdr:nvSpPr>
        <xdr:cNvPr id="374" name="楕円 373"/>
        <xdr:cNvSpPr/>
      </xdr:nvSpPr>
      <xdr:spPr>
        <a:xfrm>
          <a:off x="9588500" y="100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8924</xdr:rowOff>
    </xdr:from>
    <xdr:ext cx="599010" cy="259045"/>
    <xdr:sp macro="" textlink="">
      <xdr:nvSpPr>
        <xdr:cNvPr id="375" name="テキスト ボックス 374"/>
        <xdr:cNvSpPr txBox="1"/>
      </xdr:nvSpPr>
      <xdr:spPr>
        <a:xfrm>
          <a:off x="9339795" y="978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92844</xdr:rowOff>
    </xdr:from>
    <xdr:to>
      <xdr:col>46</xdr:col>
      <xdr:colOff>38100</xdr:colOff>
      <xdr:row>59</xdr:row>
      <xdr:rowOff>22994</xdr:rowOff>
    </xdr:to>
    <xdr:sp macro="" textlink="">
      <xdr:nvSpPr>
        <xdr:cNvPr id="376" name="楕円 375"/>
        <xdr:cNvSpPr/>
      </xdr:nvSpPr>
      <xdr:spPr>
        <a:xfrm>
          <a:off x="8699500" y="100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39521</xdr:rowOff>
    </xdr:from>
    <xdr:ext cx="534377" cy="259045"/>
    <xdr:sp macro="" textlink="">
      <xdr:nvSpPr>
        <xdr:cNvPr id="377" name="テキスト ボックス 376"/>
        <xdr:cNvSpPr txBox="1"/>
      </xdr:nvSpPr>
      <xdr:spPr>
        <a:xfrm>
          <a:off x="8483111" y="98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100812</xdr:rowOff>
    </xdr:from>
    <xdr:to>
      <xdr:col>41</xdr:col>
      <xdr:colOff>101600</xdr:colOff>
      <xdr:row>59</xdr:row>
      <xdr:rowOff>30962</xdr:rowOff>
    </xdr:to>
    <xdr:sp macro="" textlink="">
      <xdr:nvSpPr>
        <xdr:cNvPr id="378" name="楕円 377"/>
        <xdr:cNvSpPr/>
      </xdr:nvSpPr>
      <xdr:spPr>
        <a:xfrm>
          <a:off x="7810500" y="100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47489</xdr:rowOff>
    </xdr:from>
    <xdr:ext cx="534377" cy="259045"/>
    <xdr:sp macro="" textlink="">
      <xdr:nvSpPr>
        <xdr:cNvPr id="379" name="テキスト ボックス 378"/>
        <xdr:cNvSpPr txBox="1"/>
      </xdr:nvSpPr>
      <xdr:spPr>
        <a:xfrm>
          <a:off x="7594111" y="98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110073</xdr:rowOff>
    </xdr:from>
    <xdr:to>
      <xdr:col>36</xdr:col>
      <xdr:colOff>165100</xdr:colOff>
      <xdr:row>59</xdr:row>
      <xdr:rowOff>40223</xdr:rowOff>
    </xdr:to>
    <xdr:sp macro="" textlink="">
      <xdr:nvSpPr>
        <xdr:cNvPr id="380" name="楕円 379"/>
        <xdr:cNvSpPr/>
      </xdr:nvSpPr>
      <xdr:spPr>
        <a:xfrm>
          <a:off x="6921500" y="100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31350</xdr:rowOff>
    </xdr:from>
    <xdr:ext cx="534377" cy="259045"/>
    <xdr:sp macro="" textlink="">
      <xdr:nvSpPr>
        <xdr:cNvPr id="381" name="テキスト ボックス 380"/>
        <xdr:cNvSpPr txBox="1"/>
      </xdr:nvSpPr>
      <xdr:spPr>
        <a:xfrm>
          <a:off x="6705111" y="101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153772</xdr:rowOff>
    </xdr:from>
    <xdr:to>
      <xdr:col>55</xdr:col>
      <xdr:colOff>0</xdr:colOff>
      <xdr:row>79</xdr:row>
      <xdr:rowOff>33483</xdr:rowOff>
    </xdr:to>
    <xdr:cxnSp macro="">
      <xdr:nvCxnSpPr>
        <xdr:cNvPr id="412" name="直線コネクタ 411"/>
        <xdr:cNvCxnSpPr/>
      </xdr:nvCxnSpPr>
      <xdr:spPr>
        <a:xfrm>
          <a:off x="9639300" y="13526872"/>
          <a:ext cx="8382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3"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153772</xdr:rowOff>
    </xdr:from>
    <xdr:to>
      <xdr:col>50</xdr:col>
      <xdr:colOff>114300</xdr:colOff>
      <xdr:row>79</xdr:row>
      <xdr:rowOff>83671</xdr:rowOff>
    </xdr:to>
    <xdr:cxnSp macro="">
      <xdr:nvCxnSpPr>
        <xdr:cNvPr id="415" name="直線コネクタ 414"/>
        <xdr:cNvCxnSpPr/>
      </xdr:nvCxnSpPr>
      <xdr:spPr>
        <a:xfrm flipV="1">
          <a:off x="8750300" y="13526872"/>
          <a:ext cx="889000" cy="10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56206</xdr:rowOff>
    </xdr:from>
    <xdr:to>
      <xdr:col>45</xdr:col>
      <xdr:colOff>177800</xdr:colOff>
      <xdr:row>79</xdr:row>
      <xdr:rowOff>83671</xdr:rowOff>
    </xdr:to>
    <xdr:cxnSp macro="">
      <xdr:nvCxnSpPr>
        <xdr:cNvPr id="418" name="直線コネクタ 417"/>
        <xdr:cNvCxnSpPr/>
      </xdr:nvCxnSpPr>
      <xdr:spPr>
        <a:xfrm>
          <a:off x="7861300" y="13600756"/>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2" name="テキスト ボックス 421"/>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154133</xdr:rowOff>
    </xdr:from>
    <xdr:to>
      <xdr:col>55</xdr:col>
      <xdr:colOff>50800</xdr:colOff>
      <xdr:row>79</xdr:row>
      <xdr:rowOff>84283</xdr:rowOff>
    </xdr:to>
    <xdr:sp macro="" textlink="">
      <xdr:nvSpPr>
        <xdr:cNvPr id="428" name="楕円 427"/>
        <xdr:cNvSpPr/>
      </xdr:nvSpPr>
      <xdr:spPr>
        <a:xfrm>
          <a:off x="10426700" y="135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113510</xdr:rowOff>
    </xdr:from>
    <xdr:ext cx="534377" cy="259045"/>
    <xdr:sp macro="" textlink="">
      <xdr:nvSpPr>
        <xdr:cNvPr id="429" name="普通建設事業費 （ うち新規整備　）該当値テキスト"/>
        <xdr:cNvSpPr txBox="1"/>
      </xdr:nvSpPr>
      <xdr:spPr>
        <a:xfrm>
          <a:off x="10528300" y="133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102972</xdr:rowOff>
    </xdr:from>
    <xdr:to>
      <xdr:col>50</xdr:col>
      <xdr:colOff>165100</xdr:colOff>
      <xdr:row>79</xdr:row>
      <xdr:rowOff>33122</xdr:rowOff>
    </xdr:to>
    <xdr:sp macro="" textlink="">
      <xdr:nvSpPr>
        <xdr:cNvPr id="430" name="楕円 429"/>
        <xdr:cNvSpPr/>
      </xdr:nvSpPr>
      <xdr:spPr>
        <a:xfrm>
          <a:off x="9588500" y="134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49649</xdr:rowOff>
    </xdr:from>
    <xdr:ext cx="599010" cy="259045"/>
    <xdr:sp macro="" textlink="">
      <xdr:nvSpPr>
        <xdr:cNvPr id="431" name="テキスト ボックス 430"/>
        <xdr:cNvSpPr txBox="1"/>
      </xdr:nvSpPr>
      <xdr:spPr>
        <a:xfrm>
          <a:off x="9339795" y="132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32871</xdr:rowOff>
    </xdr:from>
    <xdr:to>
      <xdr:col>46</xdr:col>
      <xdr:colOff>38100</xdr:colOff>
      <xdr:row>79</xdr:row>
      <xdr:rowOff>134471</xdr:rowOff>
    </xdr:to>
    <xdr:sp macro="" textlink="">
      <xdr:nvSpPr>
        <xdr:cNvPr id="432" name="楕円 431"/>
        <xdr:cNvSpPr/>
      </xdr:nvSpPr>
      <xdr:spPr>
        <a:xfrm>
          <a:off x="8699500" y="135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125598</xdr:rowOff>
    </xdr:from>
    <xdr:ext cx="534377" cy="259045"/>
    <xdr:sp macro="" textlink="">
      <xdr:nvSpPr>
        <xdr:cNvPr id="433" name="テキスト ボックス 432"/>
        <xdr:cNvSpPr txBox="1"/>
      </xdr:nvSpPr>
      <xdr:spPr>
        <a:xfrm>
          <a:off x="8483111" y="1367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5406</xdr:rowOff>
    </xdr:from>
    <xdr:to>
      <xdr:col>41</xdr:col>
      <xdr:colOff>101600</xdr:colOff>
      <xdr:row>79</xdr:row>
      <xdr:rowOff>107006</xdr:rowOff>
    </xdr:to>
    <xdr:sp macro="" textlink="">
      <xdr:nvSpPr>
        <xdr:cNvPr id="434" name="楕円 433"/>
        <xdr:cNvSpPr/>
      </xdr:nvSpPr>
      <xdr:spPr>
        <a:xfrm>
          <a:off x="7810500" y="135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123533</xdr:rowOff>
    </xdr:from>
    <xdr:ext cx="534377" cy="259045"/>
    <xdr:sp macro="" textlink="">
      <xdr:nvSpPr>
        <xdr:cNvPr id="435" name="テキスト ボックス 434"/>
        <xdr:cNvSpPr txBox="1"/>
      </xdr:nvSpPr>
      <xdr:spPr>
        <a:xfrm>
          <a:off x="7594111" y="133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33776</xdr:rowOff>
    </xdr:from>
    <xdr:to>
      <xdr:col>55</xdr:col>
      <xdr:colOff>0</xdr:colOff>
      <xdr:row>97</xdr:row>
      <xdr:rowOff>103108</xdr:rowOff>
    </xdr:to>
    <xdr:cxnSp macro="">
      <xdr:nvCxnSpPr>
        <xdr:cNvPr id="466" name="直線コネクタ 465"/>
        <xdr:cNvCxnSpPr/>
      </xdr:nvCxnSpPr>
      <xdr:spPr>
        <a:xfrm flipV="1">
          <a:off x="9639300" y="16664426"/>
          <a:ext cx="838200" cy="6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113378</xdr:rowOff>
    </xdr:from>
    <xdr:to>
      <xdr:col>50</xdr:col>
      <xdr:colOff>114300</xdr:colOff>
      <xdr:row>97</xdr:row>
      <xdr:rowOff>103108</xdr:rowOff>
    </xdr:to>
    <xdr:cxnSp macro="">
      <xdr:nvCxnSpPr>
        <xdr:cNvPr id="469" name="直線コネクタ 468"/>
        <xdr:cNvCxnSpPr/>
      </xdr:nvCxnSpPr>
      <xdr:spPr>
        <a:xfrm>
          <a:off x="8750300" y="16058228"/>
          <a:ext cx="889000" cy="6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113378</xdr:rowOff>
    </xdr:from>
    <xdr:to>
      <xdr:col>45</xdr:col>
      <xdr:colOff>177800</xdr:colOff>
      <xdr:row>96</xdr:row>
      <xdr:rowOff>1054</xdr:rowOff>
    </xdr:to>
    <xdr:cxnSp macro="">
      <xdr:nvCxnSpPr>
        <xdr:cNvPr id="472" name="直線コネクタ 471"/>
        <xdr:cNvCxnSpPr/>
      </xdr:nvCxnSpPr>
      <xdr:spPr>
        <a:xfrm flipV="1">
          <a:off x="7861300" y="16058228"/>
          <a:ext cx="889000" cy="4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90905</xdr:rowOff>
    </xdr:from>
    <xdr:ext cx="534377" cy="259045"/>
    <xdr:sp macro="" textlink="">
      <xdr:nvSpPr>
        <xdr:cNvPr id="474" name="テキスト ボックス 473"/>
        <xdr:cNvSpPr txBox="1"/>
      </xdr:nvSpPr>
      <xdr:spPr>
        <a:xfrm>
          <a:off x="8483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104066</xdr:rowOff>
    </xdr:from>
    <xdr:ext cx="534377" cy="259045"/>
    <xdr:sp macro="" textlink="">
      <xdr:nvSpPr>
        <xdr:cNvPr id="476" name="テキスト ボックス 475"/>
        <xdr:cNvSpPr txBox="1"/>
      </xdr:nvSpPr>
      <xdr:spPr>
        <a:xfrm>
          <a:off x="7594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154426</xdr:rowOff>
    </xdr:from>
    <xdr:to>
      <xdr:col>55</xdr:col>
      <xdr:colOff>50800</xdr:colOff>
      <xdr:row>97</xdr:row>
      <xdr:rowOff>84576</xdr:rowOff>
    </xdr:to>
    <xdr:sp macro="" textlink="">
      <xdr:nvSpPr>
        <xdr:cNvPr id="482" name="楕円 481"/>
        <xdr:cNvSpPr/>
      </xdr:nvSpPr>
      <xdr:spPr>
        <a:xfrm>
          <a:off x="10426700" y="166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132853</xdr:rowOff>
    </xdr:from>
    <xdr:ext cx="534377" cy="259045"/>
    <xdr:sp macro="" textlink="">
      <xdr:nvSpPr>
        <xdr:cNvPr id="483" name="普通建設事業費 （ うち更新整備　）該当値テキスト"/>
        <xdr:cNvSpPr txBox="1"/>
      </xdr:nvSpPr>
      <xdr:spPr>
        <a:xfrm>
          <a:off x="10528300" y="165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52308</xdr:rowOff>
    </xdr:from>
    <xdr:to>
      <xdr:col>50</xdr:col>
      <xdr:colOff>165100</xdr:colOff>
      <xdr:row>97</xdr:row>
      <xdr:rowOff>153908</xdr:rowOff>
    </xdr:to>
    <xdr:sp macro="" textlink="">
      <xdr:nvSpPr>
        <xdr:cNvPr id="484" name="楕円 483"/>
        <xdr:cNvSpPr/>
      </xdr:nvSpPr>
      <xdr:spPr>
        <a:xfrm>
          <a:off x="9588500" y="166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145035</xdr:rowOff>
    </xdr:from>
    <xdr:ext cx="534377" cy="259045"/>
    <xdr:sp macro="" textlink="">
      <xdr:nvSpPr>
        <xdr:cNvPr id="485" name="テキスト ボックス 484"/>
        <xdr:cNvSpPr txBox="1"/>
      </xdr:nvSpPr>
      <xdr:spPr>
        <a:xfrm>
          <a:off x="9372111" y="167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62578</xdr:rowOff>
    </xdr:from>
    <xdr:to>
      <xdr:col>46</xdr:col>
      <xdr:colOff>38100</xdr:colOff>
      <xdr:row>93</xdr:row>
      <xdr:rowOff>164178</xdr:rowOff>
    </xdr:to>
    <xdr:sp macro="" textlink="">
      <xdr:nvSpPr>
        <xdr:cNvPr id="486" name="楕円 485"/>
        <xdr:cNvSpPr/>
      </xdr:nvSpPr>
      <xdr:spPr>
        <a:xfrm>
          <a:off x="8699500" y="160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9255</xdr:rowOff>
    </xdr:from>
    <xdr:ext cx="534377" cy="259045"/>
    <xdr:sp macro="" textlink="">
      <xdr:nvSpPr>
        <xdr:cNvPr id="487" name="テキスト ボックス 486"/>
        <xdr:cNvSpPr txBox="1"/>
      </xdr:nvSpPr>
      <xdr:spPr>
        <a:xfrm>
          <a:off x="8483111" y="157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121704</xdr:rowOff>
    </xdr:from>
    <xdr:to>
      <xdr:col>41</xdr:col>
      <xdr:colOff>101600</xdr:colOff>
      <xdr:row>96</xdr:row>
      <xdr:rowOff>51854</xdr:rowOff>
    </xdr:to>
    <xdr:sp macro="" textlink="">
      <xdr:nvSpPr>
        <xdr:cNvPr id="488" name="楕円 487"/>
        <xdr:cNvSpPr/>
      </xdr:nvSpPr>
      <xdr:spPr>
        <a:xfrm>
          <a:off x="7810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68381</xdr:rowOff>
    </xdr:from>
    <xdr:ext cx="534377" cy="259045"/>
    <xdr:sp macro="" textlink="">
      <xdr:nvSpPr>
        <xdr:cNvPr id="489" name="テキスト ボックス 488"/>
        <xdr:cNvSpPr txBox="1"/>
      </xdr:nvSpPr>
      <xdr:spPr>
        <a:xfrm>
          <a:off x="7594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138171</xdr:rowOff>
    </xdr:from>
    <xdr:to>
      <xdr:col>85</xdr:col>
      <xdr:colOff>127000</xdr:colOff>
      <xdr:row>38</xdr:row>
      <xdr:rowOff>139700</xdr:rowOff>
    </xdr:to>
    <xdr:cxnSp macro="">
      <xdr:nvCxnSpPr>
        <xdr:cNvPr id="516" name="直線コネクタ 515"/>
        <xdr:cNvCxnSpPr/>
      </xdr:nvCxnSpPr>
      <xdr:spPr>
        <a:xfrm>
          <a:off x="15481300" y="6653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138171</xdr:rowOff>
    </xdr:from>
    <xdr:to>
      <xdr:col>81</xdr:col>
      <xdr:colOff>50800</xdr:colOff>
      <xdr:row>38</xdr:row>
      <xdr:rowOff>139700</xdr:rowOff>
    </xdr:to>
    <xdr:cxnSp macro="">
      <xdr:nvCxnSpPr>
        <xdr:cNvPr id="519" name="直線コネクタ 518"/>
        <xdr:cNvCxnSpPr/>
      </xdr:nvCxnSpPr>
      <xdr:spPr>
        <a:xfrm flipV="1">
          <a:off x="14592300" y="6653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249299" cy="259045"/>
    <xdr:sp macro="" textlink="">
      <xdr:nvSpPr>
        <xdr:cNvPr id="536" name="災害復旧事業費該当値テキスト"/>
        <xdr:cNvSpPr txBox="1"/>
      </xdr:nvSpPr>
      <xdr:spPr>
        <a:xfrm>
          <a:off x="16370300" y="6576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87371</xdr:rowOff>
    </xdr:from>
    <xdr:to>
      <xdr:col>81</xdr:col>
      <xdr:colOff>101600</xdr:colOff>
      <xdr:row>39</xdr:row>
      <xdr:rowOff>17521</xdr:rowOff>
    </xdr:to>
    <xdr:sp macro="" textlink="">
      <xdr:nvSpPr>
        <xdr:cNvPr id="537" name="楕円 536"/>
        <xdr:cNvSpPr/>
      </xdr:nvSpPr>
      <xdr:spPr>
        <a:xfrm>
          <a:off x="15430500" y="66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8648</xdr:rowOff>
    </xdr:from>
    <xdr:ext cx="378565" cy="259045"/>
    <xdr:sp macro="" textlink="">
      <xdr:nvSpPr>
        <xdr:cNvPr id="538" name="テキスト ボックス 537"/>
        <xdr:cNvSpPr txBox="1"/>
      </xdr:nvSpPr>
      <xdr:spPr>
        <a:xfrm>
          <a:off x="15292017" y="669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150368</xdr:rowOff>
    </xdr:from>
    <xdr:to>
      <xdr:col>85</xdr:col>
      <xdr:colOff>127000</xdr:colOff>
      <xdr:row>72</xdr:row>
      <xdr:rowOff>154755</xdr:rowOff>
    </xdr:to>
    <xdr:cxnSp macro="">
      <xdr:nvCxnSpPr>
        <xdr:cNvPr id="624" name="直線コネクタ 623"/>
        <xdr:cNvCxnSpPr/>
      </xdr:nvCxnSpPr>
      <xdr:spPr>
        <a:xfrm flipV="1">
          <a:off x="15481300" y="12494768"/>
          <a:ext cx="8382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5"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154755</xdr:rowOff>
    </xdr:from>
    <xdr:to>
      <xdr:col>81</xdr:col>
      <xdr:colOff>50800</xdr:colOff>
      <xdr:row>73</xdr:row>
      <xdr:rowOff>17464</xdr:rowOff>
    </xdr:to>
    <xdr:cxnSp macro="">
      <xdr:nvCxnSpPr>
        <xdr:cNvPr id="627" name="直線コネクタ 626"/>
        <xdr:cNvCxnSpPr/>
      </xdr:nvCxnSpPr>
      <xdr:spPr>
        <a:xfrm flipV="1">
          <a:off x="14592300" y="12499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17464</xdr:rowOff>
    </xdr:from>
    <xdr:to>
      <xdr:col>76</xdr:col>
      <xdr:colOff>114300</xdr:colOff>
      <xdr:row>73</xdr:row>
      <xdr:rowOff>113095</xdr:rowOff>
    </xdr:to>
    <xdr:cxnSp macro="">
      <xdr:nvCxnSpPr>
        <xdr:cNvPr id="630" name="直線コネクタ 629"/>
        <xdr:cNvCxnSpPr/>
      </xdr:nvCxnSpPr>
      <xdr:spPr>
        <a:xfrm flipV="1">
          <a:off x="13703300" y="12533314"/>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2" name="テキスト ボックス 631"/>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98770</xdr:rowOff>
    </xdr:from>
    <xdr:to>
      <xdr:col>71</xdr:col>
      <xdr:colOff>177800</xdr:colOff>
      <xdr:row>73</xdr:row>
      <xdr:rowOff>113095</xdr:rowOff>
    </xdr:to>
    <xdr:cxnSp macro="">
      <xdr:nvCxnSpPr>
        <xdr:cNvPr id="633" name="直線コネクタ 632"/>
        <xdr:cNvCxnSpPr/>
      </xdr:nvCxnSpPr>
      <xdr:spPr>
        <a:xfrm>
          <a:off x="12814300" y="12614620"/>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5" name="テキスト ボックス 634"/>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7" name="テキスト ボックス 636"/>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99568</xdr:rowOff>
    </xdr:from>
    <xdr:to>
      <xdr:col>85</xdr:col>
      <xdr:colOff>177800</xdr:colOff>
      <xdr:row>73</xdr:row>
      <xdr:rowOff>29718</xdr:rowOff>
    </xdr:to>
    <xdr:sp macro="" textlink="">
      <xdr:nvSpPr>
        <xdr:cNvPr id="643" name="楕円 642"/>
        <xdr:cNvSpPr/>
      </xdr:nvSpPr>
      <xdr:spPr>
        <a:xfrm>
          <a:off x="16268700" y="12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122445</xdr:rowOff>
    </xdr:from>
    <xdr:ext cx="599010" cy="259045"/>
    <xdr:sp macro="" textlink="">
      <xdr:nvSpPr>
        <xdr:cNvPr id="644" name="公債費該当値テキスト"/>
        <xdr:cNvSpPr txBox="1"/>
      </xdr:nvSpPr>
      <xdr:spPr>
        <a:xfrm>
          <a:off x="16370300" y="1229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103955</xdr:rowOff>
    </xdr:from>
    <xdr:to>
      <xdr:col>81</xdr:col>
      <xdr:colOff>101600</xdr:colOff>
      <xdr:row>73</xdr:row>
      <xdr:rowOff>34105</xdr:rowOff>
    </xdr:to>
    <xdr:sp macro="" textlink="">
      <xdr:nvSpPr>
        <xdr:cNvPr id="645" name="楕円 644"/>
        <xdr:cNvSpPr/>
      </xdr:nvSpPr>
      <xdr:spPr>
        <a:xfrm>
          <a:off x="15430500" y="124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50632</xdr:rowOff>
    </xdr:from>
    <xdr:ext cx="599010" cy="259045"/>
    <xdr:sp macro="" textlink="">
      <xdr:nvSpPr>
        <xdr:cNvPr id="646" name="テキスト ボックス 645"/>
        <xdr:cNvSpPr txBox="1"/>
      </xdr:nvSpPr>
      <xdr:spPr>
        <a:xfrm>
          <a:off x="15181795" y="122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138114</xdr:rowOff>
    </xdr:from>
    <xdr:to>
      <xdr:col>76</xdr:col>
      <xdr:colOff>165100</xdr:colOff>
      <xdr:row>73</xdr:row>
      <xdr:rowOff>68264</xdr:rowOff>
    </xdr:to>
    <xdr:sp macro="" textlink="">
      <xdr:nvSpPr>
        <xdr:cNvPr id="647" name="楕円 646"/>
        <xdr:cNvSpPr/>
      </xdr:nvSpPr>
      <xdr:spPr>
        <a:xfrm>
          <a:off x="14541500" y="12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84791</xdr:rowOff>
    </xdr:from>
    <xdr:ext cx="599010" cy="259045"/>
    <xdr:sp macro="" textlink="">
      <xdr:nvSpPr>
        <xdr:cNvPr id="648" name="テキスト ボックス 647"/>
        <xdr:cNvSpPr txBox="1"/>
      </xdr:nvSpPr>
      <xdr:spPr>
        <a:xfrm>
          <a:off x="14292795" y="122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62295</xdr:rowOff>
    </xdr:from>
    <xdr:to>
      <xdr:col>72</xdr:col>
      <xdr:colOff>38100</xdr:colOff>
      <xdr:row>73</xdr:row>
      <xdr:rowOff>163895</xdr:rowOff>
    </xdr:to>
    <xdr:sp macro="" textlink="">
      <xdr:nvSpPr>
        <xdr:cNvPr id="649" name="楕円 648"/>
        <xdr:cNvSpPr/>
      </xdr:nvSpPr>
      <xdr:spPr>
        <a:xfrm>
          <a:off x="13652500" y="12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8972</xdr:rowOff>
    </xdr:from>
    <xdr:ext cx="534377" cy="259045"/>
    <xdr:sp macro="" textlink="">
      <xdr:nvSpPr>
        <xdr:cNvPr id="650" name="テキスト ボックス 649"/>
        <xdr:cNvSpPr txBox="1"/>
      </xdr:nvSpPr>
      <xdr:spPr>
        <a:xfrm>
          <a:off x="13436111" y="123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47970</xdr:rowOff>
    </xdr:from>
    <xdr:to>
      <xdr:col>67</xdr:col>
      <xdr:colOff>101600</xdr:colOff>
      <xdr:row>73</xdr:row>
      <xdr:rowOff>149570</xdr:rowOff>
    </xdr:to>
    <xdr:sp macro="" textlink="">
      <xdr:nvSpPr>
        <xdr:cNvPr id="651" name="楕円 650"/>
        <xdr:cNvSpPr/>
      </xdr:nvSpPr>
      <xdr:spPr>
        <a:xfrm>
          <a:off x="12763500" y="125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166097</xdr:rowOff>
    </xdr:from>
    <xdr:ext cx="534377" cy="259045"/>
    <xdr:sp macro="" textlink="">
      <xdr:nvSpPr>
        <xdr:cNvPr id="652" name="テキスト ボックス 651"/>
        <xdr:cNvSpPr txBox="1"/>
      </xdr:nvSpPr>
      <xdr:spPr>
        <a:xfrm>
          <a:off x="12547111" y="123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161914</xdr:rowOff>
    </xdr:from>
    <xdr:to>
      <xdr:col>85</xdr:col>
      <xdr:colOff>127000</xdr:colOff>
      <xdr:row>99</xdr:row>
      <xdr:rowOff>13863</xdr:rowOff>
    </xdr:to>
    <xdr:cxnSp macro="">
      <xdr:nvCxnSpPr>
        <xdr:cNvPr id="681" name="直線コネクタ 680"/>
        <xdr:cNvCxnSpPr/>
      </xdr:nvCxnSpPr>
      <xdr:spPr>
        <a:xfrm flipV="1">
          <a:off x="15481300" y="16964014"/>
          <a:ext cx="8382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2"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13863</xdr:rowOff>
    </xdr:from>
    <xdr:to>
      <xdr:col>81</xdr:col>
      <xdr:colOff>50800</xdr:colOff>
      <xdr:row>99</xdr:row>
      <xdr:rowOff>18448</xdr:rowOff>
    </xdr:to>
    <xdr:cxnSp macro="">
      <xdr:nvCxnSpPr>
        <xdr:cNvPr id="684" name="直線コネクタ 683"/>
        <xdr:cNvCxnSpPr/>
      </xdr:nvCxnSpPr>
      <xdr:spPr>
        <a:xfrm flipV="1">
          <a:off x="14592300" y="16987413"/>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6" name="テキスト ボックス 685"/>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18448</xdr:rowOff>
    </xdr:from>
    <xdr:to>
      <xdr:col>76</xdr:col>
      <xdr:colOff>114300</xdr:colOff>
      <xdr:row>99</xdr:row>
      <xdr:rowOff>24980</xdr:rowOff>
    </xdr:to>
    <xdr:cxnSp macro="">
      <xdr:nvCxnSpPr>
        <xdr:cNvPr id="687" name="直線コネクタ 686"/>
        <xdr:cNvCxnSpPr/>
      </xdr:nvCxnSpPr>
      <xdr:spPr>
        <a:xfrm flipV="1">
          <a:off x="13703300" y="1699199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69080</xdr:rowOff>
    </xdr:from>
    <xdr:ext cx="534377" cy="259045"/>
    <xdr:sp macro="" textlink="">
      <xdr:nvSpPr>
        <xdr:cNvPr id="689" name="テキスト ボックス 688"/>
        <xdr:cNvSpPr txBox="1"/>
      </xdr:nvSpPr>
      <xdr:spPr>
        <a:xfrm>
          <a:off x="14325111" y="170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168523</xdr:rowOff>
    </xdr:from>
    <xdr:to>
      <xdr:col>71</xdr:col>
      <xdr:colOff>177800</xdr:colOff>
      <xdr:row>99</xdr:row>
      <xdr:rowOff>24980</xdr:rowOff>
    </xdr:to>
    <xdr:cxnSp macro="">
      <xdr:nvCxnSpPr>
        <xdr:cNvPr id="690" name="直線コネクタ 689"/>
        <xdr:cNvCxnSpPr/>
      </xdr:nvCxnSpPr>
      <xdr:spPr>
        <a:xfrm>
          <a:off x="12814300" y="16970623"/>
          <a:ext cx="8890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76109</xdr:rowOff>
    </xdr:from>
    <xdr:ext cx="534377" cy="259045"/>
    <xdr:sp macro="" textlink="">
      <xdr:nvSpPr>
        <xdr:cNvPr id="692" name="テキスト ボックス 691"/>
        <xdr:cNvSpPr txBox="1"/>
      </xdr:nvSpPr>
      <xdr:spPr>
        <a:xfrm>
          <a:off x="13436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4" name="テキスト ボックス 693"/>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111114</xdr:rowOff>
    </xdr:from>
    <xdr:to>
      <xdr:col>85</xdr:col>
      <xdr:colOff>177800</xdr:colOff>
      <xdr:row>99</xdr:row>
      <xdr:rowOff>41264</xdr:rowOff>
    </xdr:to>
    <xdr:sp macro="" textlink="">
      <xdr:nvSpPr>
        <xdr:cNvPr id="700" name="楕円 699"/>
        <xdr:cNvSpPr/>
      </xdr:nvSpPr>
      <xdr:spPr>
        <a:xfrm>
          <a:off x="16268700" y="16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70491</xdr:rowOff>
    </xdr:from>
    <xdr:ext cx="534377" cy="259045"/>
    <xdr:sp macro="" textlink="">
      <xdr:nvSpPr>
        <xdr:cNvPr id="701" name="積立金該当値テキスト"/>
        <xdr:cNvSpPr txBox="1"/>
      </xdr:nvSpPr>
      <xdr:spPr>
        <a:xfrm>
          <a:off x="16370300" y="167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134513</xdr:rowOff>
    </xdr:from>
    <xdr:to>
      <xdr:col>81</xdr:col>
      <xdr:colOff>101600</xdr:colOff>
      <xdr:row>99</xdr:row>
      <xdr:rowOff>64663</xdr:rowOff>
    </xdr:to>
    <xdr:sp macro="" textlink="">
      <xdr:nvSpPr>
        <xdr:cNvPr id="702" name="楕円 701"/>
        <xdr:cNvSpPr/>
      </xdr:nvSpPr>
      <xdr:spPr>
        <a:xfrm>
          <a:off x="15430500" y="169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81190</xdr:rowOff>
    </xdr:from>
    <xdr:ext cx="534377" cy="259045"/>
    <xdr:sp macro="" textlink="">
      <xdr:nvSpPr>
        <xdr:cNvPr id="703" name="テキスト ボックス 702"/>
        <xdr:cNvSpPr txBox="1"/>
      </xdr:nvSpPr>
      <xdr:spPr>
        <a:xfrm>
          <a:off x="15214111" y="167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139098</xdr:rowOff>
    </xdr:from>
    <xdr:to>
      <xdr:col>76</xdr:col>
      <xdr:colOff>165100</xdr:colOff>
      <xdr:row>99</xdr:row>
      <xdr:rowOff>69248</xdr:rowOff>
    </xdr:to>
    <xdr:sp macro="" textlink="">
      <xdr:nvSpPr>
        <xdr:cNvPr id="704" name="楕円 703"/>
        <xdr:cNvSpPr/>
      </xdr:nvSpPr>
      <xdr:spPr>
        <a:xfrm>
          <a:off x="14541500" y="169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85775</xdr:rowOff>
    </xdr:from>
    <xdr:ext cx="534377" cy="259045"/>
    <xdr:sp macro="" textlink="">
      <xdr:nvSpPr>
        <xdr:cNvPr id="705" name="テキスト ボックス 704"/>
        <xdr:cNvSpPr txBox="1"/>
      </xdr:nvSpPr>
      <xdr:spPr>
        <a:xfrm>
          <a:off x="14325111" y="167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145630</xdr:rowOff>
    </xdr:from>
    <xdr:to>
      <xdr:col>72</xdr:col>
      <xdr:colOff>38100</xdr:colOff>
      <xdr:row>99</xdr:row>
      <xdr:rowOff>75780</xdr:rowOff>
    </xdr:to>
    <xdr:sp macro="" textlink="">
      <xdr:nvSpPr>
        <xdr:cNvPr id="706" name="楕円 705"/>
        <xdr:cNvSpPr/>
      </xdr:nvSpPr>
      <xdr:spPr>
        <a:xfrm>
          <a:off x="13652500" y="169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92307</xdr:rowOff>
    </xdr:from>
    <xdr:ext cx="534377" cy="259045"/>
    <xdr:sp macro="" textlink="">
      <xdr:nvSpPr>
        <xdr:cNvPr id="707" name="テキスト ボックス 706"/>
        <xdr:cNvSpPr txBox="1"/>
      </xdr:nvSpPr>
      <xdr:spPr>
        <a:xfrm>
          <a:off x="13436111" y="167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117723</xdr:rowOff>
    </xdr:from>
    <xdr:to>
      <xdr:col>67</xdr:col>
      <xdr:colOff>101600</xdr:colOff>
      <xdr:row>99</xdr:row>
      <xdr:rowOff>47873</xdr:rowOff>
    </xdr:to>
    <xdr:sp macro="" textlink="">
      <xdr:nvSpPr>
        <xdr:cNvPr id="708" name="楕円 707"/>
        <xdr:cNvSpPr/>
      </xdr:nvSpPr>
      <xdr:spPr>
        <a:xfrm>
          <a:off x="12763500" y="16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64400</xdr:rowOff>
    </xdr:from>
    <xdr:ext cx="534377" cy="259045"/>
    <xdr:sp macro="" textlink="">
      <xdr:nvSpPr>
        <xdr:cNvPr id="709" name="テキスト ボックス 708"/>
        <xdr:cNvSpPr txBox="1"/>
      </xdr:nvSpPr>
      <xdr:spPr>
        <a:xfrm>
          <a:off x="12547111" y="166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139776</xdr:rowOff>
    </xdr:from>
    <xdr:to>
      <xdr:col>116</xdr:col>
      <xdr:colOff>62864</xdr:colOff>
      <xdr:row>39</xdr:row>
      <xdr:rowOff>44450</xdr:rowOff>
    </xdr:to>
    <xdr:cxnSp macro="">
      <xdr:nvCxnSpPr>
        <xdr:cNvPr id="733" name="直線コネクタ 732"/>
        <xdr:cNvCxnSpPr/>
      </xdr:nvCxnSpPr>
      <xdr:spPr>
        <a:xfrm flipV="1">
          <a:off x="22159595" y="5797626"/>
          <a:ext cx="1269" cy="933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86453</xdr:rowOff>
    </xdr:from>
    <xdr:ext cx="534377" cy="259045"/>
    <xdr:sp macro="" textlink="">
      <xdr:nvSpPr>
        <xdr:cNvPr id="736" name="投資及び出資金最大値テキスト"/>
        <xdr:cNvSpPr txBox="1"/>
      </xdr:nvSpPr>
      <xdr:spPr>
        <a:xfrm>
          <a:off x="22212300" y="55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139776</xdr:rowOff>
    </xdr:from>
    <xdr:to>
      <xdr:col>116</xdr:col>
      <xdr:colOff>152400</xdr:colOff>
      <xdr:row>33</xdr:row>
      <xdr:rowOff>139776</xdr:rowOff>
    </xdr:to>
    <xdr:cxnSp macro="">
      <xdr:nvCxnSpPr>
        <xdr:cNvPr id="737" name="直線コネクタ 736"/>
        <xdr:cNvCxnSpPr/>
      </xdr:nvCxnSpPr>
      <xdr:spPr>
        <a:xfrm>
          <a:off x="22072600" y="57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79235</xdr:rowOff>
    </xdr:from>
    <xdr:to>
      <xdr:col>116</xdr:col>
      <xdr:colOff>63500</xdr:colOff>
      <xdr:row>36</xdr:row>
      <xdr:rowOff>113563</xdr:rowOff>
    </xdr:to>
    <xdr:cxnSp macro="">
      <xdr:nvCxnSpPr>
        <xdr:cNvPr id="738" name="直線コネクタ 737"/>
        <xdr:cNvCxnSpPr/>
      </xdr:nvCxnSpPr>
      <xdr:spPr>
        <a:xfrm flipV="1">
          <a:off x="21323300" y="6251435"/>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29722</xdr:rowOff>
    </xdr:from>
    <xdr:ext cx="469744" cy="259045"/>
    <xdr:sp macro="" textlink="">
      <xdr:nvSpPr>
        <xdr:cNvPr id="739" name="投資及び出資金平均値テキスト"/>
        <xdr:cNvSpPr txBox="1"/>
      </xdr:nvSpPr>
      <xdr:spPr>
        <a:xfrm>
          <a:off x="22212300" y="65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51295</xdr:rowOff>
    </xdr:from>
    <xdr:to>
      <xdr:col>116</xdr:col>
      <xdr:colOff>114300</xdr:colOff>
      <xdr:row>38</xdr:row>
      <xdr:rowOff>152895</xdr:rowOff>
    </xdr:to>
    <xdr:sp macro="" textlink="">
      <xdr:nvSpPr>
        <xdr:cNvPr id="740" name="フローチャート: 判断 739"/>
        <xdr:cNvSpPr/>
      </xdr:nvSpPr>
      <xdr:spPr>
        <a:xfrm>
          <a:off x="221107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113563</xdr:rowOff>
    </xdr:from>
    <xdr:to>
      <xdr:col>111</xdr:col>
      <xdr:colOff>177800</xdr:colOff>
      <xdr:row>37</xdr:row>
      <xdr:rowOff>111049</xdr:rowOff>
    </xdr:to>
    <xdr:cxnSp macro="">
      <xdr:nvCxnSpPr>
        <xdr:cNvPr id="741" name="直線コネクタ 740"/>
        <xdr:cNvCxnSpPr/>
      </xdr:nvCxnSpPr>
      <xdr:spPr>
        <a:xfrm flipV="1">
          <a:off x="20434300" y="6285763"/>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33083</xdr:rowOff>
    </xdr:from>
    <xdr:to>
      <xdr:col>112</xdr:col>
      <xdr:colOff>38100</xdr:colOff>
      <xdr:row>38</xdr:row>
      <xdr:rowOff>134683</xdr:rowOff>
    </xdr:to>
    <xdr:sp macro="" textlink="">
      <xdr:nvSpPr>
        <xdr:cNvPr id="742" name="フローチャート: 判断 741"/>
        <xdr:cNvSpPr/>
      </xdr:nvSpPr>
      <xdr:spPr>
        <a:xfrm>
          <a:off x="21272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125810</xdr:rowOff>
    </xdr:from>
    <xdr:ext cx="469744" cy="259045"/>
    <xdr:sp macro="" textlink="">
      <xdr:nvSpPr>
        <xdr:cNvPr id="743" name="テキスト ボックス 742"/>
        <xdr:cNvSpPr txBox="1"/>
      </xdr:nvSpPr>
      <xdr:spPr>
        <a:xfrm>
          <a:off x="21088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18885</xdr:rowOff>
    </xdr:from>
    <xdr:to>
      <xdr:col>107</xdr:col>
      <xdr:colOff>50800</xdr:colOff>
      <xdr:row>37</xdr:row>
      <xdr:rowOff>111049</xdr:rowOff>
    </xdr:to>
    <xdr:cxnSp macro="">
      <xdr:nvCxnSpPr>
        <xdr:cNvPr id="744" name="直線コネクタ 743"/>
        <xdr:cNvCxnSpPr/>
      </xdr:nvCxnSpPr>
      <xdr:spPr>
        <a:xfrm>
          <a:off x="19545300" y="6191085"/>
          <a:ext cx="889000" cy="2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5" name="フローチャート: 判断 744"/>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149889</xdr:rowOff>
    </xdr:from>
    <xdr:ext cx="469744" cy="259045"/>
    <xdr:sp macro="" textlink="">
      <xdr:nvSpPr>
        <xdr:cNvPr id="746" name="テキスト ボックス 745"/>
        <xdr:cNvSpPr txBox="1"/>
      </xdr:nvSpPr>
      <xdr:spPr>
        <a:xfrm>
          <a:off x="20199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101219</xdr:rowOff>
    </xdr:from>
    <xdr:to>
      <xdr:col>102</xdr:col>
      <xdr:colOff>114300</xdr:colOff>
      <xdr:row>36</xdr:row>
      <xdr:rowOff>18885</xdr:rowOff>
    </xdr:to>
    <xdr:cxnSp macro="">
      <xdr:nvCxnSpPr>
        <xdr:cNvPr id="747" name="直線コネクタ 746"/>
        <xdr:cNvCxnSpPr/>
      </xdr:nvCxnSpPr>
      <xdr:spPr>
        <a:xfrm>
          <a:off x="18656300" y="5244719"/>
          <a:ext cx="889000" cy="9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8" name="フローチャート: 判断 747"/>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151337</xdr:rowOff>
    </xdr:from>
    <xdr:ext cx="469744" cy="259045"/>
    <xdr:sp macro="" textlink="">
      <xdr:nvSpPr>
        <xdr:cNvPr id="749" name="テキスト ボックス 748"/>
        <xdr:cNvSpPr txBox="1"/>
      </xdr:nvSpPr>
      <xdr:spPr>
        <a:xfrm>
          <a:off x="19310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50" name="フローチャート: 判断 749"/>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1681</xdr:rowOff>
    </xdr:from>
    <xdr:ext cx="469744" cy="259045"/>
    <xdr:sp macro="" textlink="">
      <xdr:nvSpPr>
        <xdr:cNvPr id="751" name="テキスト ボックス 750"/>
        <xdr:cNvSpPr txBox="1"/>
      </xdr:nvSpPr>
      <xdr:spPr>
        <a:xfrm>
          <a:off x="18421428" y="66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28435</xdr:rowOff>
    </xdr:from>
    <xdr:to>
      <xdr:col>116</xdr:col>
      <xdr:colOff>114300</xdr:colOff>
      <xdr:row>36</xdr:row>
      <xdr:rowOff>130035</xdr:rowOff>
    </xdr:to>
    <xdr:sp macro="" textlink="">
      <xdr:nvSpPr>
        <xdr:cNvPr id="757" name="楕円 756"/>
        <xdr:cNvSpPr/>
      </xdr:nvSpPr>
      <xdr:spPr>
        <a:xfrm>
          <a:off x="22110700" y="6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51312</xdr:rowOff>
    </xdr:from>
    <xdr:ext cx="534377" cy="259045"/>
    <xdr:sp macro="" textlink="">
      <xdr:nvSpPr>
        <xdr:cNvPr id="758" name="投資及び出資金該当値テキスト"/>
        <xdr:cNvSpPr txBox="1"/>
      </xdr:nvSpPr>
      <xdr:spPr>
        <a:xfrm>
          <a:off x="22212300" y="60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62763</xdr:rowOff>
    </xdr:from>
    <xdr:to>
      <xdr:col>112</xdr:col>
      <xdr:colOff>38100</xdr:colOff>
      <xdr:row>36</xdr:row>
      <xdr:rowOff>164363</xdr:rowOff>
    </xdr:to>
    <xdr:sp macro="" textlink="">
      <xdr:nvSpPr>
        <xdr:cNvPr id="759" name="楕円 758"/>
        <xdr:cNvSpPr/>
      </xdr:nvSpPr>
      <xdr:spPr>
        <a:xfrm>
          <a:off x="212725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9440</xdr:rowOff>
    </xdr:from>
    <xdr:ext cx="534377" cy="259045"/>
    <xdr:sp macro="" textlink="">
      <xdr:nvSpPr>
        <xdr:cNvPr id="760" name="テキスト ボックス 759"/>
        <xdr:cNvSpPr txBox="1"/>
      </xdr:nvSpPr>
      <xdr:spPr>
        <a:xfrm>
          <a:off x="21056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60249</xdr:rowOff>
    </xdr:from>
    <xdr:to>
      <xdr:col>107</xdr:col>
      <xdr:colOff>101600</xdr:colOff>
      <xdr:row>37</xdr:row>
      <xdr:rowOff>161849</xdr:rowOff>
    </xdr:to>
    <xdr:sp macro="" textlink="">
      <xdr:nvSpPr>
        <xdr:cNvPr id="761" name="楕円 760"/>
        <xdr:cNvSpPr/>
      </xdr:nvSpPr>
      <xdr:spPr>
        <a:xfrm>
          <a:off x="20383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6926</xdr:rowOff>
    </xdr:from>
    <xdr:ext cx="469744" cy="259045"/>
    <xdr:sp macro="" textlink="">
      <xdr:nvSpPr>
        <xdr:cNvPr id="762" name="テキスト ボックス 761"/>
        <xdr:cNvSpPr txBox="1"/>
      </xdr:nvSpPr>
      <xdr:spPr>
        <a:xfrm>
          <a:off x="20199428"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139535</xdr:rowOff>
    </xdr:from>
    <xdr:to>
      <xdr:col>102</xdr:col>
      <xdr:colOff>165100</xdr:colOff>
      <xdr:row>36</xdr:row>
      <xdr:rowOff>69685</xdr:rowOff>
    </xdr:to>
    <xdr:sp macro="" textlink="">
      <xdr:nvSpPr>
        <xdr:cNvPr id="763" name="楕円 762"/>
        <xdr:cNvSpPr/>
      </xdr:nvSpPr>
      <xdr:spPr>
        <a:xfrm>
          <a:off x="19494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86212</xdr:rowOff>
    </xdr:from>
    <xdr:ext cx="534377" cy="259045"/>
    <xdr:sp macro="" textlink="">
      <xdr:nvSpPr>
        <xdr:cNvPr id="764" name="テキスト ボックス 763"/>
        <xdr:cNvSpPr txBox="1"/>
      </xdr:nvSpPr>
      <xdr:spPr>
        <a:xfrm>
          <a:off x="19278111" y="59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50419</xdr:rowOff>
    </xdr:from>
    <xdr:to>
      <xdr:col>98</xdr:col>
      <xdr:colOff>38100</xdr:colOff>
      <xdr:row>30</xdr:row>
      <xdr:rowOff>152019</xdr:rowOff>
    </xdr:to>
    <xdr:sp macro="" textlink="">
      <xdr:nvSpPr>
        <xdr:cNvPr id="765" name="楕円 764"/>
        <xdr:cNvSpPr/>
      </xdr:nvSpPr>
      <xdr:spPr>
        <a:xfrm>
          <a:off x="18605500" y="51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168546</xdr:rowOff>
    </xdr:from>
    <xdr:ext cx="534377" cy="259045"/>
    <xdr:sp macro="" textlink="">
      <xdr:nvSpPr>
        <xdr:cNvPr id="766" name="テキスト ボックス 765"/>
        <xdr:cNvSpPr txBox="1"/>
      </xdr:nvSpPr>
      <xdr:spPr>
        <a:xfrm>
          <a:off x="18389111" y="496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8" name="直線コネクタ 787"/>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1"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2" name="直線コネクタ 791"/>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139220</xdr:rowOff>
    </xdr:from>
    <xdr:to>
      <xdr:col>116</xdr:col>
      <xdr:colOff>63500</xdr:colOff>
      <xdr:row>58</xdr:row>
      <xdr:rowOff>139243</xdr:rowOff>
    </xdr:to>
    <xdr:cxnSp macro="">
      <xdr:nvCxnSpPr>
        <xdr:cNvPr id="793" name="直線コネクタ 792"/>
        <xdr:cNvCxnSpPr/>
      </xdr:nvCxnSpPr>
      <xdr:spPr>
        <a:xfrm>
          <a:off x="21323300" y="10083320"/>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4"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5" name="フローチャート: 判断 794"/>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139220</xdr:rowOff>
    </xdr:from>
    <xdr:to>
      <xdr:col>111</xdr:col>
      <xdr:colOff>177800</xdr:colOff>
      <xdr:row>58</xdr:row>
      <xdr:rowOff>139540</xdr:rowOff>
    </xdr:to>
    <xdr:cxnSp macro="">
      <xdr:nvCxnSpPr>
        <xdr:cNvPr id="796" name="直線コネクタ 795"/>
        <xdr:cNvCxnSpPr/>
      </xdr:nvCxnSpPr>
      <xdr:spPr>
        <a:xfrm flipV="1">
          <a:off x="20434300" y="1008332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7" name="フローチャート: 判断 796"/>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8" name="テキスト ボックス 797"/>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139540</xdr:rowOff>
    </xdr:from>
    <xdr:to>
      <xdr:col>107</xdr:col>
      <xdr:colOff>50800</xdr:colOff>
      <xdr:row>58</xdr:row>
      <xdr:rowOff>139540</xdr:rowOff>
    </xdr:to>
    <xdr:cxnSp macro="">
      <xdr:nvCxnSpPr>
        <xdr:cNvPr id="799" name="直線コネクタ 798"/>
        <xdr:cNvCxnSpPr/>
      </xdr:nvCxnSpPr>
      <xdr:spPr>
        <a:xfrm>
          <a:off x="19545300" y="10083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800" name="フローチャート: 判断 799"/>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1" name="テキスト ボックス 800"/>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139380</xdr:rowOff>
    </xdr:from>
    <xdr:to>
      <xdr:col>102</xdr:col>
      <xdr:colOff>114300</xdr:colOff>
      <xdr:row>58</xdr:row>
      <xdr:rowOff>139540</xdr:rowOff>
    </xdr:to>
    <xdr:cxnSp macro="">
      <xdr:nvCxnSpPr>
        <xdr:cNvPr id="802" name="直線コネクタ 801"/>
        <xdr:cNvCxnSpPr/>
      </xdr:nvCxnSpPr>
      <xdr:spPr>
        <a:xfrm>
          <a:off x="18656300" y="1008348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3" name="フローチャート: 判断 802"/>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4" name="テキスト ボックス 803"/>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5" name="フローチャート: 判断 804"/>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6" name="テキスト ボックス 805"/>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88443</xdr:rowOff>
    </xdr:from>
    <xdr:to>
      <xdr:col>116</xdr:col>
      <xdr:colOff>114300</xdr:colOff>
      <xdr:row>59</xdr:row>
      <xdr:rowOff>18593</xdr:rowOff>
    </xdr:to>
    <xdr:sp macro="" textlink="">
      <xdr:nvSpPr>
        <xdr:cNvPr id="812" name="楕円 811"/>
        <xdr:cNvSpPr/>
      </xdr:nvSpPr>
      <xdr:spPr>
        <a:xfrm>
          <a:off x="221107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3370</xdr:rowOff>
    </xdr:from>
    <xdr:ext cx="313932" cy="259045"/>
    <xdr:sp macro="" textlink="">
      <xdr:nvSpPr>
        <xdr:cNvPr id="813" name="貸付金該当値テキスト"/>
        <xdr:cNvSpPr txBox="1"/>
      </xdr:nvSpPr>
      <xdr:spPr>
        <a:xfrm>
          <a:off x="22212300" y="9947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88420</xdr:rowOff>
    </xdr:from>
    <xdr:to>
      <xdr:col>112</xdr:col>
      <xdr:colOff>38100</xdr:colOff>
      <xdr:row>59</xdr:row>
      <xdr:rowOff>18570</xdr:rowOff>
    </xdr:to>
    <xdr:sp macro="" textlink="">
      <xdr:nvSpPr>
        <xdr:cNvPr id="814" name="楕円 813"/>
        <xdr:cNvSpPr/>
      </xdr:nvSpPr>
      <xdr:spPr>
        <a:xfrm>
          <a:off x="21272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9697</xdr:rowOff>
    </xdr:from>
    <xdr:ext cx="313932" cy="259045"/>
    <xdr:sp macro="" textlink="">
      <xdr:nvSpPr>
        <xdr:cNvPr id="815" name="テキスト ボックス 814"/>
        <xdr:cNvSpPr txBox="1"/>
      </xdr:nvSpPr>
      <xdr:spPr>
        <a:xfrm>
          <a:off x="21166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88740</xdr:rowOff>
    </xdr:from>
    <xdr:to>
      <xdr:col>107</xdr:col>
      <xdr:colOff>101600</xdr:colOff>
      <xdr:row>59</xdr:row>
      <xdr:rowOff>18890</xdr:rowOff>
    </xdr:to>
    <xdr:sp macro="" textlink="">
      <xdr:nvSpPr>
        <xdr:cNvPr id="816" name="楕円 815"/>
        <xdr:cNvSpPr/>
      </xdr:nvSpPr>
      <xdr:spPr>
        <a:xfrm>
          <a:off x="20383500" y="100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10017</xdr:rowOff>
    </xdr:from>
    <xdr:ext cx="249299" cy="259045"/>
    <xdr:sp macro="" textlink="">
      <xdr:nvSpPr>
        <xdr:cNvPr id="817" name="テキスト ボックス 816"/>
        <xdr:cNvSpPr txBox="1"/>
      </xdr:nvSpPr>
      <xdr:spPr>
        <a:xfrm>
          <a:off x="20309650" y="10125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88740</xdr:rowOff>
    </xdr:from>
    <xdr:to>
      <xdr:col>102</xdr:col>
      <xdr:colOff>165100</xdr:colOff>
      <xdr:row>59</xdr:row>
      <xdr:rowOff>18890</xdr:rowOff>
    </xdr:to>
    <xdr:sp macro="" textlink="">
      <xdr:nvSpPr>
        <xdr:cNvPr id="818" name="楕円 817"/>
        <xdr:cNvSpPr/>
      </xdr:nvSpPr>
      <xdr:spPr>
        <a:xfrm>
          <a:off x="19494500" y="100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10017</xdr:rowOff>
    </xdr:from>
    <xdr:ext cx="249299" cy="259045"/>
    <xdr:sp macro="" textlink="">
      <xdr:nvSpPr>
        <xdr:cNvPr id="819" name="テキスト ボックス 818"/>
        <xdr:cNvSpPr txBox="1"/>
      </xdr:nvSpPr>
      <xdr:spPr>
        <a:xfrm>
          <a:off x="19420650" y="10125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88580</xdr:rowOff>
    </xdr:from>
    <xdr:to>
      <xdr:col>98</xdr:col>
      <xdr:colOff>38100</xdr:colOff>
      <xdr:row>59</xdr:row>
      <xdr:rowOff>18730</xdr:rowOff>
    </xdr:to>
    <xdr:sp macro="" textlink="">
      <xdr:nvSpPr>
        <xdr:cNvPr id="820" name="楕円 819"/>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9857</xdr:rowOff>
    </xdr:from>
    <xdr:ext cx="313932" cy="259045"/>
    <xdr:sp macro="" textlink="">
      <xdr:nvSpPr>
        <xdr:cNvPr id="821" name="テキスト ボックス 820"/>
        <xdr:cNvSpPr txBox="1"/>
      </xdr:nvSpPr>
      <xdr:spPr>
        <a:xfrm>
          <a:off x="18499333" y="1012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4" name="直線コネクタ 843"/>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5"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6" name="直線コネクタ 845"/>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7"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8" name="直線コネクタ 847"/>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147655</xdr:rowOff>
    </xdr:from>
    <xdr:to>
      <xdr:col>116</xdr:col>
      <xdr:colOff>63500</xdr:colOff>
      <xdr:row>72</xdr:row>
      <xdr:rowOff>8438</xdr:rowOff>
    </xdr:to>
    <xdr:cxnSp macro="">
      <xdr:nvCxnSpPr>
        <xdr:cNvPr id="849" name="直線コネクタ 848"/>
        <xdr:cNvCxnSpPr/>
      </xdr:nvCxnSpPr>
      <xdr:spPr>
        <a:xfrm flipV="1">
          <a:off x="21323300" y="12320605"/>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50"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1" name="フローチャート: 判断 850"/>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8438</xdr:rowOff>
    </xdr:from>
    <xdr:to>
      <xdr:col>111</xdr:col>
      <xdr:colOff>177800</xdr:colOff>
      <xdr:row>72</xdr:row>
      <xdr:rowOff>35596</xdr:rowOff>
    </xdr:to>
    <xdr:cxnSp macro="">
      <xdr:nvCxnSpPr>
        <xdr:cNvPr id="852" name="直線コネクタ 851"/>
        <xdr:cNvCxnSpPr/>
      </xdr:nvCxnSpPr>
      <xdr:spPr>
        <a:xfrm flipV="1">
          <a:off x="20434300" y="12352838"/>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3" name="フローチャート: 判断 852"/>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4" name="テキスト ボックス 853"/>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35596</xdr:rowOff>
    </xdr:from>
    <xdr:to>
      <xdr:col>107</xdr:col>
      <xdr:colOff>50800</xdr:colOff>
      <xdr:row>72</xdr:row>
      <xdr:rowOff>113868</xdr:rowOff>
    </xdr:to>
    <xdr:cxnSp macro="">
      <xdr:nvCxnSpPr>
        <xdr:cNvPr id="855" name="直線コネクタ 854"/>
        <xdr:cNvCxnSpPr/>
      </xdr:nvCxnSpPr>
      <xdr:spPr>
        <a:xfrm flipV="1">
          <a:off x="19545300" y="12379996"/>
          <a:ext cx="8890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6" name="フローチャート: 判断 855"/>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114647</xdr:rowOff>
    </xdr:from>
    <xdr:ext cx="534377" cy="259045"/>
    <xdr:sp macro="" textlink="">
      <xdr:nvSpPr>
        <xdr:cNvPr id="857" name="テキスト ボックス 856"/>
        <xdr:cNvSpPr txBox="1"/>
      </xdr:nvSpPr>
      <xdr:spPr>
        <a:xfrm>
          <a:off x="20167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113868</xdr:rowOff>
    </xdr:from>
    <xdr:to>
      <xdr:col>102</xdr:col>
      <xdr:colOff>114300</xdr:colOff>
      <xdr:row>73</xdr:row>
      <xdr:rowOff>38498</xdr:rowOff>
    </xdr:to>
    <xdr:cxnSp macro="">
      <xdr:nvCxnSpPr>
        <xdr:cNvPr id="858" name="直線コネクタ 857"/>
        <xdr:cNvCxnSpPr/>
      </xdr:nvCxnSpPr>
      <xdr:spPr>
        <a:xfrm flipV="1">
          <a:off x="18656300" y="12458268"/>
          <a:ext cx="889000" cy="9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9" name="フローチャート: 判断 858"/>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60" name="テキスト ボックス 859"/>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1" name="フローチャート: 判断 860"/>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2" name="テキスト ボックス 861"/>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96855</xdr:rowOff>
    </xdr:from>
    <xdr:to>
      <xdr:col>116</xdr:col>
      <xdr:colOff>114300</xdr:colOff>
      <xdr:row>72</xdr:row>
      <xdr:rowOff>27005</xdr:rowOff>
    </xdr:to>
    <xdr:sp macro="" textlink="">
      <xdr:nvSpPr>
        <xdr:cNvPr id="868" name="楕円 867"/>
        <xdr:cNvSpPr/>
      </xdr:nvSpPr>
      <xdr:spPr>
        <a:xfrm>
          <a:off x="22110700" y="122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119732</xdr:rowOff>
    </xdr:from>
    <xdr:ext cx="534377" cy="259045"/>
    <xdr:sp macro="" textlink="">
      <xdr:nvSpPr>
        <xdr:cNvPr id="869" name="繰出金該当値テキスト"/>
        <xdr:cNvSpPr txBox="1"/>
      </xdr:nvSpPr>
      <xdr:spPr>
        <a:xfrm>
          <a:off x="22212300" y="121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129088</xdr:rowOff>
    </xdr:from>
    <xdr:to>
      <xdr:col>112</xdr:col>
      <xdr:colOff>38100</xdr:colOff>
      <xdr:row>72</xdr:row>
      <xdr:rowOff>59238</xdr:rowOff>
    </xdr:to>
    <xdr:sp macro="" textlink="">
      <xdr:nvSpPr>
        <xdr:cNvPr id="870" name="楕円 869"/>
        <xdr:cNvSpPr/>
      </xdr:nvSpPr>
      <xdr:spPr>
        <a:xfrm>
          <a:off x="21272500" y="123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75765</xdr:rowOff>
    </xdr:from>
    <xdr:ext cx="534377" cy="259045"/>
    <xdr:sp macro="" textlink="">
      <xdr:nvSpPr>
        <xdr:cNvPr id="871" name="テキスト ボックス 870"/>
        <xdr:cNvSpPr txBox="1"/>
      </xdr:nvSpPr>
      <xdr:spPr>
        <a:xfrm>
          <a:off x="21056111" y="120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156246</xdr:rowOff>
    </xdr:from>
    <xdr:to>
      <xdr:col>107</xdr:col>
      <xdr:colOff>101600</xdr:colOff>
      <xdr:row>72</xdr:row>
      <xdr:rowOff>86396</xdr:rowOff>
    </xdr:to>
    <xdr:sp macro="" textlink="">
      <xdr:nvSpPr>
        <xdr:cNvPr id="872" name="楕円 871"/>
        <xdr:cNvSpPr/>
      </xdr:nvSpPr>
      <xdr:spPr>
        <a:xfrm>
          <a:off x="20383500" y="123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102923</xdr:rowOff>
    </xdr:from>
    <xdr:ext cx="534377" cy="259045"/>
    <xdr:sp macro="" textlink="">
      <xdr:nvSpPr>
        <xdr:cNvPr id="873" name="テキスト ボックス 872"/>
        <xdr:cNvSpPr txBox="1"/>
      </xdr:nvSpPr>
      <xdr:spPr>
        <a:xfrm>
          <a:off x="20167111" y="121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63068</xdr:rowOff>
    </xdr:from>
    <xdr:to>
      <xdr:col>102</xdr:col>
      <xdr:colOff>165100</xdr:colOff>
      <xdr:row>72</xdr:row>
      <xdr:rowOff>164668</xdr:rowOff>
    </xdr:to>
    <xdr:sp macro="" textlink="">
      <xdr:nvSpPr>
        <xdr:cNvPr id="874" name="楕円 873"/>
        <xdr:cNvSpPr/>
      </xdr:nvSpPr>
      <xdr:spPr>
        <a:xfrm>
          <a:off x="19494500" y="124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9745</xdr:rowOff>
    </xdr:from>
    <xdr:ext cx="534377" cy="259045"/>
    <xdr:sp macro="" textlink="">
      <xdr:nvSpPr>
        <xdr:cNvPr id="875" name="テキスト ボックス 874"/>
        <xdr:cNvSpPr txBox="1"/>
      </xdr:nvSpPr>
      <xdr:spPr>
        <a:xfrm>
          <a:off x="19278111" y="1218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159148</xdr:rowOff>
    </xdr:from>
    <xdr:to>
      <xdr:col>98</xdr:col>
      <xdr:colOff>38100</xdr:colOff>
      <xdr:row>73</xdr:row>
      <xdr:rowOff>89298</xdr:rowOff>
    </xdr:to>
    <xdr:sp macro="" textlink="">
      <xdr:nvSpPr>
        <xdr:cNvPr id="876" name="楕円 875"/>
        <xdr:cNvSpPr/>
      </xdr:nvSpPr>
      <xdr:spPr>
        <a:xfrm>
          <a:off x="18605500" y="12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105825</xdr:rowOff>
    </xdr:from>
    <xdr:ext cx="534377" cy="259045"/>
    <xdr:sp macro="" textlink="">
      <xdr:nvSpPr>
        <xdr:cNvPr id="877" name="テキスト ボックス 876"/>
        <xdr:cNvSpPr txBox="1"/>
      </xdr:nvSpPr>
      <xdr:spPr>
        <a:xfrm>
          <a:off x="18389111" y="12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1" name="直線コネクタ 900"/>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2"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4"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7"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9" name="テキスト ボックス 91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6"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4" name="テキスト ボックス 93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24,795,333</a:t>
          </a:r>
          <a:r>
            <a:rPr kumimoji="1" lang="ja-JP" altLang="en-US" sz="1300">
              <a:latin typeface="ＭＳ Ｐゴシック" panose="020B0600070205080204" pitchFamily="50" charset="-128"/>
              <a:ea typeface="ＭＳ Ｐゴシック" panose="020B0600070205080204" pitchFamily="50" charset="-128"/>
            </a:rPr>
            <a:t>千円であり、住民一人当たりに換算すると</a:t>
          </a:r>
          <a:r>
            <a:rPr kumimoji="1" lang="en-US" altLang="ja-JP" sz="1300">
              <a:latin typeface="ＭＳ Ｐゴシック" panose="020B0600070205080204" pitchFamily="50" charset="-128"/>
              <a:ea typeface="ＭＳ Ｐゴシック" panose="020B0600070205080204" pitchFamily="50" charset="-128"/>
            </a:rPr>
            <a:t>745,635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107,893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年度以降減少傾向にあるが類似団体平均と比べて高い水準にある。これは５町村合併という特殊な事情により、未だに職員数が類似団体と比べ多いためである。</a:t>
          </a:r>
        </a:p>
        <a:p>
          <a:r>
            <a:rPr kumimoji="1" lang="ja-JP" altLang="en-US" sz="1300">
              <a:latin typeface="ＭＳ Ｐゴシック" panose="020B0600070205080204" pitchFamily="50" charset="-128"/>
              <a:ea typeface="ＭＳ Ｐゴシック" panose="020B0600070205080204" pitchFamily="50" charset="-128"/>
            </a:rPr>
            <a:t>また、同じく義務的経費の中では扶助費は</a:t>
          </a:r>
          <a:r>
            <a:rPr kumimoji="1" lang="en-US" altLang="ja-JP" sz="1300">
              <a:latin typeface="ＭＳ Ｐゴシック" panose="020B0600070205080204" pitchFamily="50" charset="-128"/>
              <a:ea typeface="ＭＳ Ｐゴシック" panose="020B0600070205080204" pitchFamily="50" charset="-128"/>
            </a:rPr>
            <a:t>134,911</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105,520</a:t>
          </a:r>
          <a:r>
            <a:rPr kumimoji="1" lang="ja-JP" altLang="en-US" sz="1300">
              <a:latin typeface="ＭＳ Ｐゴシック" panose="020B0600070205080204" pitchFamily="50" charset="-128"/>
              <a:ea typeface="ＭＳ Ｐゴシック" panose="020B0600070205080204" pitchFamily="50" charset="-128"/>
            </a:rPr>
            <a:t>円と類似団体と比べ非常に高い状況となっているが、要因は社会保障経費の増や建設事業の集中によるものであり、これらの適正化と抑制を図ることが課題である。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93,609</a:t>
          </a:r>
          <a:r>
            <a:rPr kumimoji="1" lang="ja-JP" altLang="en-US" sz="1300">
              <a:latin typeface="ＭＳ Ｐゴシック" panose="020B0600070205080204" pitchFamily="50" charset="-128"/>
              <a:ea typeface="ＭＳ Ｐゴシック" panose="020B0600070205080204" pitchFamily="50" charset="-128"/>
            </a:rPr>
            <a:t>円となっており、前年度よりは低下したが、類似団体と比較して依然一人当たりコストが高い状況となっている。これは、統合小学校（</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）、公営住宅建設事業（</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H33</a:t>
          </a:r>
          <a:r>
            <a:rPr kumimoji="1" lang="ja-JP" altLang="en-US" sz="1300">
              <a:latin typeface="ＭＳ Ｐゴシック" panose="020B0600070205080204" pitchFamily="50" charset="-128"/>
              <a:ea typeface="ＭＳ Ｐゴシック" panose="020B0600070205080204" pitchFamily="50" charset="-128"/>
            </a:rPr>
            <a:t>）などの大型建設事業が要因となっている。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今後は事業の取捨選択の徹底、また公共施設等総合管理計画における個別計画を早急に策定した上での施設統廃合らを進めていく必要がある。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33,254
33,177
253.55
25,282,332
24,795,333
382,495
12,946,157
36,204,400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144272</xdr:rowOff>
    </xdr:from>
    <xdr:to>
      <xdr:col>24</xdr:col>
      <xdr:colOff>63500</xdr:colOff>
      <xdr:row>35</xdr:row>
      <xdr:rowOff>15303</xdr:rowOff>
    </xdr:to>
    <xdr:cxnSp macro="">
      <xdr:nvCxnSpPr>
        <xdr:cNvPr id="61" name="直線コネクタ 60"/>
        <xdr:cNvCxnSpPr/>
      </xdr:nvCxnSpPr>
      <xdr:spPr>
        <a:xfrm flipV="1">
          <a:off x="3797300" y="5973572"/>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117792</xdr:rowOff>
    </xdr:from>
    <xdr:to>
      <xdr:col>19</xdr:col>
      <xdr:colOff>177800</xdr:colOff>
      <xdr:row>35</xdr:row>
      <xdr:rowOff>15303</xdr:rowOff>
    </xdr:to>
    <xdr:cxnSp macro="">
      <xdr:nvCxnSpPr>
        <xdr:cNvPr id="64" name="直線コネクタ 63"/>
        <xdr:cNvCxnSpPr/>
      </xdr:nvCxnSpPr>
      <xdr:spPr>
        <a:xfrm>
          <a:off x="2908300" y="5947092"/>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28067</xdr:rowOff>
    </xdr:from>
    <xdr:to>
      <xdr:col>15</xdr:col>
      <xdr:colOff>50800</xdr:colOff>
      <xdr:row>34</xdr:row>
      <xdr:rowOff>117792</xdr:rowOff>
    </xdr:to>
    <xdr:cxnSp macro="">
      <xdr:nvCxnSpPr>
        <xdr:cNvPr id="67" name="直線コネクタ 66"/>
        <xdr:cNvCxnSpPr/>
      </xdr:nvCxnSpPr>
      <xdr:spPr>
        <a:xfrm>
          <a:off x="2019300" y="5857367"/>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28067</xdr:rowOff>
    </xdr:from>
    <xdr:to>
      <xdr:col>10</xdr:col>
      <xdr:colOff>114300</xdr:colOff>
      <xdr:row>34</xdr:row>
      <xdr:rowOff>65786</xdr:rowOff>
    </xdr:to>
    <xdr:cxnSp macro="">
      <xdr:nvCxnSpPr>
        <xdr:cNvPr id="70" name="直線コネクタ 69"/>
        <xdr:cNvCxnSpPr/>
      </xdr:nvCxnSpPr>
      <xdr:spPr>
        <a:xfrm flipV="1">
          <a:off x="1130300" y="585736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93472</xdr:rowOff>
    </xdr:from>
    <xdr:to>
      <xdr:col>24</xdr:col>
      <xdr:colOff>114300</xdr:colOff>
      <xdr:row>35</xdr:row>
      <xdr:rowOff>23622</xdr:rowOff>
    </xdr:to>
    <xdr:sp macro="" textlink="">
      <xdr:nvSpPr>
        <xdr:cNvPr id="80" name="楕円 79"/>
        <xdr:cNvSpPr/>
      </xdr:nvSpPr>
      <xdr:spPr>
        <a:xfrm>
          <a:off x="45847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116349</xdr:rowOff>
    </xdr:from>
    <xdr:ext cx="469744" cy="259045"/>
    <xdr:sp macro="" textlink="">
      <xdr:nvSpPr>
        <xdr:cNvPr id="81" name="議会費該当値テキスト"/>
        <xdr:cNvSpPr txBox="1"/>
      </xdr:nvSpPr>
      <xdr:spPr>
        <a:xfrm>
          <a:off x="4686300"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135953</xdr:rowOff>
    </xdr:from>
    <xdr:to>
      <xdr:col>20</xdr:col>
      <xdr:colOff>38100</xdr:colOff>
      <xdr:row>35</xdr:row>
      <xdr:rowOff>66103</xdr:rowOff>
    </xdr:to>
    <xdr:sp macro="" textlink="">
      <xdr:nvSpPr>
        <xdr:cNvPr id="82" name="楕円 81"/>
        <xdr:cNvSpPr/>
      </xdr:nvSpPr>
      <xdr:spPr>
        <a:xfrm>
          <a:off x="3746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82630</xdr:rowOff>
    </xdr:from>
    <xdr:ext cx="469744" cy="259045"/>
    <xdr:sp macro="" textlink="">
      <xdr:nvSpPr>
        <xdr:cNvPr id="83" name="テキスト ボックス 82"/>
        <xdr:cNvSpPr txBox="1"/>
      </xdr:nvSpPr>
      <xdr:spPr>
        <a:xfrm>
          <a:off x="3562428" y="57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66992</xdr:rowOff>
    </xdr:from>
    <xdr:to>
      <xdr:col>15</xdr:col>
      <xdr:colOff>101600</xdr:colOff>
      <xdr:row>34</xdr:row>
      <xdr:rowOff>168592</xdr:rowOff>
    </xdr:to>
    <xdr:sp macro="" textlink="">
      <xdr:nvSpPr>
        <xdr:cNvPr id="84" name="楕円 83"/>
        <xdr:cNvSpPr/>
      </xdr:nvSpPr>
      <xdr:spPr>
        <a:xfrm>
          <a:off x="2857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13669</xdr:rowOff>
    </xdr:from>
    <xdr:ext cx="469744" cy="259045"/>
    <xdr:sp macro="" textlink="">
      <xdr:nvSpPr>
        <xdr:cNvPr id="85" name="テキスト ボックス 84"/>
        <xdr:cNvSpPr txBox="1"/>
      </xdr:nvSpPr>
      <xdr:spPr>
        <a:xfrm>
          <a:off x="2673428" y="56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148717</xdr:rowOff>
    </xdr:from>
    <xdr:to>
      <xdr:col>10</xdr:col>
      <xdr:colOff>165100</xdr:colOff>
      <xdr:row>34</xdr:row>
      <xdr:rowOff>78867</xdr:rowOff>
    </xdr:to>
    <xdr:sp macro="" textlink="">
      <xdr:nvSpPr>
        <xdr:cNvPr id="86" name="楕円 85"/>
        <xdr:cNvSpPr/>
      </xdr:nvSpPr>
      <xdr:spPr>
        <a:xfrm>
          <a:off x="1968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95394</xdr:rowOff>
    </xdr:from>
    <xdr:ext cx="469744" cy="259045"/>
    <xdr:sp macro="" textlink="">
      <xdr:nvSpPr>
        <xdr:cNvPr id="87" name="テキスト ボックス 86"/>
        <xdr:cNvSpPr txBox="1"/>
      </xdr:nvSpPr>
      <xdr:spPr>
        <a:xfrm>
          <a:off x="1784428"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14986</xdr:rowOff>
    </xdr:from>
    <xdr:to>
      <xdr:col>6</xdr:col>
      <xdr:colOff>38100</xdr:colOff>
      <xdr:row>34</xdr:row>
      <xdr:rowOff>116586</xdr:rowOff>
    </xdr:to>
    <xdr:sp macro="" textlink="">
      <xdr:nvSpPr>
        <xdr:cNvPr id="88" name="楕円 87"/>
        <xdr:cNvSpPr/>
      </xdr:nvSpPr>
      <xdr:spPr>
        <a:xfrm>
          <a:off x="1079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133113</xdr:rowOff>
    </xdr:from>
    <xdr:ext cx="469744" cy="259045"/>
    <xdr:sp macro="" textlink="">
      <xdr:nvSpPr>
        <xdr:cNvPr id="89" name="テキスト ボックス 88"/>
        <xdr:cNvSpPr txBox="1"/>
      </xdr:nvSpPr>
      <xdr:spPr>
        <a:xfrm>
          <a:off x="89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125047</xdr:rowOff>
    </xdr:from>
    <xdr:to>
      <xdr:col>24</xdr:col>
      <xdr:colOff>63500</xdr:colOff>
      <xdr:row>58</xdr:row>
      <xdr:rowOff>145348</xdr:rowOff>
    </xdr:to>
    <xdr:cxnSp macro="">
      <xdr:nvCxnSpPr>
        <xdr:cNvPr id="118" name="直線コネクタ 117"/>
        <xdr:cNvCxnSpPr/>
      </xdr:nvCxnSpPr>
      <xdr:spPr>
        <a:xfrm flipV="1">
          <a:off x="3797300" y="10069147"/>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145348</xdr:rowOff>
    </xdr:from>
    <xdr:to>
      <xdr:col>19</xdr:col>
      <xdr:colOff>177800</xdr:colOff>
      <xdr:row>58</xdr:row>
      <xdr:rowOff>151281</xdr:rowOff>
    </xdr:to>
    <xdr:cxnSp macro="">
      <xdr:nvCxnSpPr>
        <xdr:cNvPr id="121" name="直線コネクタ 120"/>
        <xdr:cNvCxnSpPr/>
      </xdr:nvCxnSpPr>
      <xdr:spPr>
        <a:xfrm flipV="1">
          <a:off x="2908300" y="1008944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151281</xdr:rowOff>
    </xdr:from>
    <xdr:to>
      <xdr:col>15</xdr:col>
      <xdr:colOff>50800</xdr:colOff>
      <xdr:row>58</xdr:row>
      <xdr:rowOff>156125</xdr:rowOff>
    </xdr:to>
    <xdr:cxnSp macro="">
      <xdr:nvCxnSpPr>
        <xdr:cNvPr id="124" name="直線コネクタ 123"/>
        <xdr:cNvCxnSpPr/>
      </xdr:nvCxnSpPr>
      <xdr:spPr>
        <a:xfrm flipV="1">
          <a:off x="2019300" y="10095381"/>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139887</xdr:rowOff>
    </xdr:from>
    <xdr:to>
      <xdr:col>10</xdr:col>
      <xdr:colOff>114300</xdr:colOff>
      <xdr:row>58</xdr:row>
      <xdr:rowOff>156125</xdr:rowOff>
    </xdr:to>
    <xdr:cxnSp macro="">
      <xdr:nvCxnSpPr>
        <xdr:cNvPr id="127" name="直線コネクタ 126"/>
        <xdr:cNvCxnSpPr/>
      </xdr:nvCxnSpPr>
      <xdr:spPr>
        <a:xfrm>
          <a:off x="1130300" y="10083987"/>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74247</xdr:rowOff>
    </xdr:from>
    <xdr:to>
      <xdr:col>24</xdr:col>
      <xdr:colOff>114300</xdr:colOff>
      <xdr:row>59</xdr:row>
      <xdr:rowOff>4397</xdr:rowOff>
    </xdr:to>
    <xdr:sp macro="" textlink="">
      <xdr:nvSpPr>
        <xdr:cNvPr id="137" name="楕円 136"/>
        <xdr:cNvSpPr/>
      </xdr:nvSpPr>
      <xdr:spPr>
        <a:xfrm>
          <a:off x="45847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33624</xdr:rowOff>
    </xdr:from>
    <xdr:ext cx="599010" cy="259045"/>
    <xdr:sp macro="" textlink="">
      <xdr:nvSpPr>
        <xdr:cNvPr id="138" name="総務費該当値テキスト"/>
        <xdr:cNvSpPr txBox="1"/>
      </xdr:nvSpPr>
      <xdr:spPr>
        <a:xfrm>
          <a:off x="4686300" y="98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94548</xdr:rowOff>
    </xdr:from>
    <xdr:to>
      <xdr:col>20</xdr:col>
      <xdr:colOff>38100</xdr:colOff>
      <xdr:row>59</xdr:row>
      <xdr:rowOff>24698</xdr:rowOff>
    </xdr:to>
    <xdr:sp macro="" textlink="">
      <xdr:nvSpPr>
        <xdr:cNvPr id="139" name="楕円 138"/>
        <xdr:cNvSpPr/>
      </xdr:nvSpPr>
      <xdr:spPr>
        <a:xfrm>
          <a:off x="3746500" y="100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41225</xdr:rowOff>
    </xdr:from>
    <xdr:ext cx="534377" cy="259045"/>
    <xdr:sp macro="" textlink="">
      <xdr:nvSpPr>
        <xdr:cNvPr id="140" name="テキスト ボックス 139"/>
        <xdr:cNvSpPr txBox="1"/>
      </xdr:nvSpPr>
      <xdr:spPr>
        <a:xfrm>
          <a:off x="3530111" y="98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100481</xdr:rowOff>
    </xdr:from>
    <xdr:to>
      <xdr:col>15</xdr:col>
      <xdr:colOff>101600</xdr:colOff>
      <xdr:row>59</xdr:row>
      <xdr:rowOff>30631</xdr:rowOff>
    </xdr:to>
    <xdr:sp macro="" textlink="">
      <xdr:nvSpPr>
        <xdr:cNvPr id="141" name="楕円 140"/>
        <xdr:cNvSpPr/>
      </xdr:nvSpPr>
      <xdr:spPr>
        <a:xfrm>
          <a:off x="2857500" y="100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21758</xdr:rowOff>
    </xdr:from>
    <xdr:ext cx="534377" cy="259045"/>
    <xdr:sp macro="" textlink="">
      <xdr:nvSpPr>
        <xdr:cNvPr id="142" name="テキスト ボックス 141"/>
        <xdr:cNvSpPr txBox="1"/>
      </xdr:nvSpPr>
      <xdr:spPr>
        <a:xfrm>
          <a:off x="2641111" y="101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105325</xdr:rowOff>
    </xdr:from>
    <xdr:to>
      <xdr:col>10</xdr:col>
      <xdr:colOff>165100</xdr:colOff>
      <xdr:row>59</xdr:row>
      <xdr:rowOff>35475</xdr:rowOff>
    </xdr:to>
    <xdr:sp macro="" textlink="">
      <xdr:nvSpPr>
        <xdr:cNvPr id="143" name="楕円 142"/>
        <xdr:cNvSpPr/>
      </xdr:nvSpPr>
      <xdr:spPr>
        <a:xfrm>
          <a:off x="1968500" y="100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52002</xdr:rowOff>
    </xdr:from>
    <xdr:ext cx="534377" cy="259045"/>
    <xdr:sp macro="" textlink="">
      <xdr:nvSpPr>
        <xdr:cNvPr id="144" name="テキスト ボックス 143"/>
        <xdr:cNvSpPr txBox="1"/>
      </xdr:nvSpPr>
      <xdr:spPr>
        <a:xfrm>
          <a:off x="1752111" y="98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89087</xdr:rowOff>
    </xdr:from>
    <xdr:to>
      <xdr:col>6</xdr:col>
      <xdr:colOff>38100</xdr:colOff>
      <xdr:row>59</xdr:row>
      <xdr:rowOff>19237</xdr:rowOff>
    </xdr:to>
    <xdr:sp macro="" textlink="">
      <xdr:nvSpPr>
        <xdr:cNvPr id="145" name="楕円 144"/>
        <xdr:cNvSpPr/>
      </xdr:nvSpPr>
      <xdr:spPr>
        <a:xfrm>
          <a:off x="1079500" y="100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35764</xdr:rowOff>
    </xdr:from>
    <xdr:ext cx="534377" cy="259045"/>
    <xdr:sp macro="" textlink="">
      <xdr:nvSpPr>
        <xdr:cNvPr id="146" name="テキスト ボックス 145"/>
        <xdr:cNvSpPr txBox="1"/>
      </xdr:nvSpPr>
      <xdr:spPr>
        <a:xfrm>
          <a:off x="863111" y="980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162103</xdr:rowOff>
    </xdr:from>
    <xdr:to>
      <xdr:col>24</xdr:col>
      <xdr:colOff>63500</xdr:colOff>
      <xdr:row>73</xdr:row>
      <xdr:rowOff>54928</xdr:rowOff>
    </xdr:to>
    <xdr:cxnSp macro="">
      <xdr:nvCxnSpPr>
        <xdr:cNvPr id="176" name="直線コネクタ 175"/>
        <xdr:cNvCxnSpPr/>
      </xdr:nvCxnSpPr>
      <xdr:spPr>
        <a:xfrm flipV="1">
          <a:off x="3797300" y="12506503"/>
          <a:ext cx="8382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54928</xdr:rowOff>
    </xdr:from>
    <xdr:to>
      <xdr:col>19</xdr:col>
      <xdr:colOff>177800</xdr:colOff>
      <xdr:row>73</xdr:row>
      <xdr:rowOff>80404</xdr:rowOff>
    </xdr:to>
    <xdr:cxnSp macro="">
      <xdr:nvCxnSpPr>
        <xdr:cNvPr id="179" name="直線コネクタ 178"/>
        <xdr:cNvCxnSpPr/>
      </xdr:nvCxnSpPr>
      <xdr:spPr>
        <a:xfrm flipV="1">
          <a:off x="2908300" y="12570778"/>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80404</xdr:rowOff>
    </xdr:from>
    <xdr:to>
      <xdr:col>15</xdr:col>
      <xdr:colOff>50800</xdr:colOff>
      <xdr:row>74</xdr:row>
      <xdr:rowOff>71527</xdr:rowOff>
    </xdr:to>
    <xdr:cxnSp macro="">
      <xdr:nvCxnSpPr>
        <xdr:cNvPr id="182" name="直線コネクタ 181"/>
        <xdr:cNvCxnSpPr/>
      </xdr:nvCxnSpPr>
      <xdr:spPr>
        <a:xfrm flipV="1">
          <a:off x="2019300" y="12596254"/>
          <a:ext cx="889000" cy="1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128210</xdr:rowOff>
    </xdr:from>
    <xdr:ext cx="599010" cy="259045"/>
    <xdr:sp macro="" textlink="">
      <xdr:nvSpPr>
        <xdr:cNvPr id="184" name="テキスト ボックス 183"/>
        <xdr:cNvSpPr txBox="1"/>
      </xdr:nvSpPr>
      <xdr:spPr>
        <a:xfrm>
          <a:off x="2608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71527</xdr:rowOff>
    </xdr:from>
    <xdr:to>
      <xdr:col>10</xdr:col>
      <xdr:colOff>114300</xdr:colOff>
      <xdr:row>74</xdr:row>
      <xdr:rowOff>168745</xdr:rowOff>
    </xdr:to>
    <xdr:cxnSp macro="">
      <xdr:nvCxnSpPr>
        <xdr:cNvPr id="185" name="直線コネクタ 184"/>
        <xdr:cNvCxnSpPr/>
      </xdr:nvCxnSpPr>
      <xdr:spPr>
        <a:xfrm flipV="1">
          <a:off x="1130300" y="12758827"/>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35780</xdr:rowOff>
    </xdr:from>
    <xdr:ext cx="599010" cy="259045"/>
    <xdr:sp macro="" textlink="">
      <xdr:nvSpPr>
        <xdr:cNvPr id="187" name="テキスト ボックス 186"/>
        <xdr:cNvSpPr txBox="1"/>
      </xdr:nvSpPr>
      <xdr:spPr>
        <a:xfrm>
          <a:off x="1719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134142</xdr:rowOff>
    </xdr:from>
    <xdr:ext cx="599010" cy="259045"/>
    <xdr:sp macro="" textlink="">
      <xdr:nvSpPr>
        <xdr:cNvPr id="189" name="テキスト ボックス 188"/>
        <xdr:cNvSpPr txBox="1"/>
      </xdr:nvSpPr>
      <xdr:spPr>
        <a:xfrm>
          <a:off x="830795"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111303</xdr:rowOff>
    </xdr:from>
    <xdr:to>
      <xdr:col>24</xdr:col>
      <xdr:colOff>114300</xdr:colOff>
      <xdr:row>73</xdr:row>
      <xdr:rowOff>41453</xdr:rowOff>
    </xdr:to>
    <xdr:sp macro="" textlink="">
      <xdr:nvSpPr>
        <xdr:cNvPr id="195" name="楕円 194"/>
        <xdr:cNvSpPr/>
      </xdr:nvSpPr>
      <xdr:spPr>
        <a:xfrm>
          <a:off x="4584700" y="12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134180</xdr:rowOff>
    </xdr:from>
    <xdr:ext cx="599010" cy="259045"/>
    <xdr:sp macro="" textlink="">
      <xdr:nvSpPr>
        <xdr:cNvPr id="196" name="民生費該当値テキスト"/>
        <xdr:cNvSpPr txBox="1"/>
      </xdr:nvSpPr>
      <xdr:spPr>
        <a:xfrm>
          <a:off x="4686300" y="1230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4128</xdr:rowOff>
    </xdr:from>
    <xdr:to>
      <xdr:col>20</xdr:col>
      <xdr:colOff>38100</xdr:colOff>
      <xdr:row>73</xdr:row>
      <xdr:rowOff>105728</xdr:rowOff>
    </xdr:to>
    <xdr:sp macro="" textlink="">
      <xdr:nvSpPr>
        <xdr:cNvPr id="197" name="楕円 196"/>
        <xdr:cNvSpPr/>
      </xdr:nvSpPr>
      <xdr:spPr>
        <a:xfrm>
          <a:off x="3746500" y="125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122255</xdr:rowOff>
    </xdr:from>
    <xdr:ext cx="599010" cy="259045"/>
    <xdr:sp macro="" textlink="">
      <xdr:nvSpPr>
        <xdr:cNvPr id="198" name="テキスト ボックス 197"/>
        <xdr:cNvSpPr txBox="1"/>
      </xdr:nvSpPr>
      <xdr:spPr>
        <a:xfrm>
          <a:off x="3497795" y="122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29604</xdr:rowOff>
    </xdr:from>
    <xdr:to>
      <xdr:col>15</xdr:col>
      <xdr:colOff>101600</xdr:colOff>
      <xdr:row>73</xdr:row>
      <xdr:rowOff>131204</xdr:rowOff>
    </xdr:to>
    <xdr:sp macro="" textlink="">
      <xdr:nvSpPr>
        <xdr:cNvPr id="199" name="楕円 198"/>
        <xdr:cNvSpPr/>
      </xdr:nvSpPr>
      <xdr:spPr>
        <a:xfrm>
          <a:off x="2857500" y="12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147731</xdr:rowOff>
    </xdr:from>
    <xdr:ext cx="599010" cy="259045"/>
    <xdr:sp macro="" textlink="">
      <xdr:nvSpPr>
        <xdr:cNvPr id="200" name="テキスト ボックス 199"/>
        <xdr:cNvSpPr txBox="1"/>
      </xdr:nvSpPr>
      <xdr:spPr>
        <a:xfrm>
          <a:off x="2608795" y="123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20727</xdr:rowOff>
    </xdr:from>
    <xdr:to>
      <xdr:col>10</xdr:col>
      <xdr:colOff>165100</xdr:colOff>
      <xdr:row>74</xdr:row>
      <xdr:rowOff>122327</xdr:rowOff>
    </xdr:to>
    <xdr:sp macro="" textlink="">
      <xdr:nvSpPr>
        <xdr:cNvPr id="201" name="楕円 200"/>
        <xdr:cNvSpPr/>
      </xdr:nvSpPr>
      <xdr:spPr>
        <a:xfrm>
          <a:off x="1968500" y="127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138854</xdr:rowOff>
    </xdr:from>
    <xdr:ext cx="599010" cy="259045"/>
    <xdr:sp macro="" textlink="">
      <xdr:nvSpPr>
        <xdr:cNvPr id="202" name="テキスト ボックス 201"/>
        <xdr:cNvSpPr txBox="1"/>
      </xdr:nvSpPr>
      <xdr:spPr>
        <a:xfrm>
          <a:off x="1719795" y="124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117945</xdr:rowOff>
    </xdr:from>
    <xdr:to>
      <xdr:col>6</xdr:col>
      <xdr:colOff>38100</xdr:colOff>
      <xdr:row>75</xdr:row>
      <xdr:rowOff>48095</xdr:rowOff>
    </xdr:to>
    <xdr:sp macro="" textlink="">
      <xdr:nvSpPr>
        <xdr:cNvPr id="203" name="楕円 202"/>
        <xdr:cNvSpPr/>
      </xdr:nvSpPr>
      <xdr:spPr>
        <a:xfrm>
          <a:off x="10795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64622</xdr:rowOff>
    </xdr:from>
    <xdr:ext cx="599010" cy="259045"/>
    <xdr:sp macro="" textlink="">
      <xdr:nvSpPr>
        <xdr:cNvPr id="204" name="テキスト ボックス 203"/>
        <xdr:cNvSpPr txBox="1"/>
      </xdr:nvSpPr>
      <xdr:spPr>
        <a:xfrm>
          <a:off x="830795" y="125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46107</xdr:rowOff>
    </xdr:from>
    <xdr:to>
      <xdr:col>24</xdr:col>
      <xdr:colOff>63500</xdr:colOff>
      <xdr:row>94</xdr:row>
      <xdr:rowOff>157778</xdr:rowOff>
    </xdr:to>
    <xdr:cxnSp macro="">
      <xdr:nvCxnSpPr>
        <xdr:cNvPr id="234" name="直線コネクタ 233"/>
        <xdr:cNvCxnSpPr/>
      </xdr:nvCxnSpPr>
      <xdr:spPr>
        <a:xfrm>
          <a:off x="3797300" y="15990957"/>
          <a:ext cx="8382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46107</xdr:rowOff>
    </xdr:from>
    <xdr:to>
      <xdr:col>19</xdr:col>
      <xdr:colOff>177800</xdr:colOff>
      <xdr:row>95</xdr:row>
      <xdr:rowOff>91179</xdr:rowOff>
    </xdr:to>
    <xdr:cxnSp macro="">
      <xdr:nvCxnSpPr>
        <xdr:cNvPr id="237" name="直線コネクタ 236"/>
        <xdr:cNvCxnSpPr/>
      </xdr:nvCxnSpPr>
      <xdr:spPr>
        <a:xfrm flipV="1">
          <a:off x="2908300" y="15990957"/>
          <a:ext cx="8890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39" name="テキスト ボックス 238"/>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88418</xdr:rowOff>
    </xdr:from>
    <xdr:to>
      <xdr:col>15</xdr:col>
      <xdr:colOff>50800</xdr:colOff>
      <xdr:row>95</xdr:row>
      <xdr:rowOff>91179</xdr:rowOff>
    </xdr:to>
    <xdr:cxnSp macro="">
      <xdr:nvCxnSpPr>
        <xdr:cNvPr id="240" name="直線コネクタ 239"/>
        <xdr:cNvCxnSpPr/>
      </xdr:nvCxnSpPr>
      <xdr:spPr>
        <a:xfrm>
          <a:off x="2019300" y="1637616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2" name="テキスト ボックス 241"/>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51233</xdr:rowOff>
    </xdr:from>
    <xdr:to>
      <xdr:col>10</xdr:col>
      <xdr:colOff>114300</xdr:colOff>
      <xdr:row>95</xdr:row>
      <xdr:rowOff>88418</xdr:rowOff>
    </xdr:to>
    <xdr:cxnSp macro="">
      <xdr:nvCxnSpPr>
        <xdr:cNvPr id="243" name="直線コネクタ 242"/>
        <xdr:cNvCxnSpPr/>
      </xdr:nvCxnSpPr>
      <xdr:spPr>
        <a:xfrm>
          <a:off x="1130300" y="15824633"/>
          <a:ext cx="889000" cy="5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5" name="テキスト ボックス 244"/>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106978</xdr:rowOff>
    </xdr:from>
    <xdr:to>
      <xdr:col>24</xdr:col>
      <xdr:colOff>114300</xdr:colOff>
      <xdr:row>95</xdr:row>
      <xdr:rowOff>37128</xdr:rowOff>
    </xdr:to>
    <xdr:sp macro="" textlink="">
      <xdr:nvSpPr>
        <xdr:cNvPr id="253" name="楕円 252"/>
        <xdr:cNvSpPr/>
      </xdr:nvSpPr>
      <xdr:spPr>
        <a:xfrm>
          <a:off x="4584700" y="162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129855</xdr:rowOff>
    </xdr:from>
    <xdr:ext cx="534377" cy="259045"/>
    <xdr:sp macro="" textlink="">
      <xdr:nvSpPr>
        <xdr:cNvPr id="254" name="衛生費該当値テキスト"/>
        <xdr:cNvSpPr txBox="1"/>
      </xdr:nvSpPr>
      <xdr:spPr>
        <a:xfrm>
          <a:off x="4686300" y="16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166757</xdr:rowOff>
    </xdr:from>
    <xdr:to>
      <xdr:col>20</xdr:col>
      <xdr:colOff>38100</xdr:colOff>
      <xdr:row>93</xdr:row>
      <xdr:rowOff>96907</xdr:rowOff>
    </xdr:to>
    <xdr:sp macro="" textlink="">
      <xdr:nvSpPr>
        <xdr:cNvPr id="255" name="楕円 254"/>
        <xdr:cNvSpPr/>
      </xdr:nvSpPr>
      <xdr:spPr>
        <a:xfrm>
          <a:off x="3746500" y="15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113434</xdr:rowOff>
    </xdr:from>
    <xdr:ext cx="534377" cy="259045"/>
    <xdr:sp macro="" textlink="">
      <xdr:nvSpPr>
        <xdr:cNvPr id="256" name="テキスト ボックス 255"/>
        <xdr:cNvSpPr txBox="1"/>
      </xdr:nvSpPr>
      <xdr:spPr>
        <a:xfrm>
          <a:off x="3530111" y="15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40379</xdr:rowOff>
    </xdr:from>
    <xdr:to>
      <xdr:col>15</xdr:col>
      <xdr:colOff>101600</xdr:colOff>
      <xdr:row>95</xdr:row>
      <xdr:rowOff>141979</xdr:rowOff>
    </xdr:to>
    <xdr:sp macro="" textlink="">
      <xdr:nvSpPr>
        <xdr:cNvPr id="257" name="楕円 256"/>
        <xdr:cNvSpPr/>
      </xdr:nvSpPr>
      <xdr:spPr>
        <a:xfrm>
          <a:off x="2857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158506</xdr:rowOff>
    </xdr:from>
    <xdr:ext cx="534377" cy="259045"/>
    <xdr:sp macro="" textlink="">
      <xdr:nvSpPr>
        <xdr:cNvPr id="258" name="テキスト ボックス 257"/>
        <xdr:cNvSpPr txBox="1"/>
      </xdr:nvSpPr>
      <xdr:spPr>
        <a:xfrm>
          <a:off x="2641111" y="161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37618</xdr:rowOff>
    </xdr:from>
    <xdr:to>
      <xdr:col>10</xdr:col>
      <xdr:colOff>165100</xdr:colOff>
      <xdr:row>95</xdr:row>
      <xdr:rowOff>139218</xdr:rowOff>
    </xdr:to>
    <xdr:sp macro="" textlink="">
      <xdr:nvSpPr>
        <xdr:cNvPr id="259" name="楕円 258"/>
        <xdr:cNvSpPr/>
      </xdr:nvSpPr>
      <xdr:spPr>
        <a:xfrm>
          <a:off x="1968500" y="163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155745</xdr:rowOff>
    </xdr:from>
    <xdr:ext cx="534377" cy="259045"/>
    <xdr:sp macro="" textlink="">
      <xdr:nvSpPr>
        <xdr:cNvPr id="260" name="テキスト ボックス 259"/>
        <xdr:cNvSpPr txBox="1"/>
      </xdr:nvSpPr>
      <xdr:spPr>
        <a:xfrm>
          <a:off x="1752111" y="161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433</xdr:rowOff>
    </xdr:from>
    <xdr:to>
      <xdr:col>6</xdr:col>
      <xdr:colOff>38100</xdr:colOff>
      <xdr:row>92</xdr:row>
      <xdr:rowOff>102033</xdr:rowOff>
    </xdr:to>
    <xdr:sp macro="" textlink="">
      <xdr:nvSpPr>
        <xdr:cNvPr id="261" name="楕円 260"/>
        <xdr:cNvSpPr/>
      </xdr:nvSpPr>
      <xdr:spPr>
        <a:xfrm>
          <a:off x="1079500" y="15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118560</xdr:rowOff>
    </xdr:from>
    <xdr:ext cx="534377" cy="259045"/>
    <xdr:sp macro="" textlink="">
      <xdr:nvSpPr>
        <xdr:cNvPr id="262" name="テキスト ボックス 261"/>
        <xdr:cNvSpPr txBox="1"/>
      </xdr:nvSpPr>
      <xdr:spPr>
        <a:xfrm>
          <a:off x="863111" y="155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137795</xdr:rowOff>
    </xdr:from>
    <xdr:to>
      <xdr:col>55</xdr:col>
      <xdr:colOff>0</xdr:colOff>
      <xdr:row>38</xdr:row>
      <xdr:rowOff>141986</xdr:rowOff>
    </xdr:to>
    <xdr:cxnSp macro="">
      <xdr:nvCxnSpPr>
        <xdr:cNvPr id="291" name="直線コネクタ 290"/>
        <xdr:cNvCxnSpPr/>
      </xdr:nvCxnSpPr>
      <xdr:spPr>
        <a:xfrm flipV="1">
          <a:off x="9639300" y="665289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13780</xdr:rowOff>
    </xdr:from>
    <xdr:to>
      <xdr:col>50</xdr:col>
      <xdr:colOff>114300</xdr:colOff>
      <xdr:row>38</xdr:row>
      <xdr:rowOff>141986</xdr:rowOff>
    </xdr:to>
    <xdr:cxnSp macro="">
      <xdr:nvCxnSpPr>
        <xdr:cNvPr id="294" name="直線コネクタ 293"/>
        <xdr:cNvCxnSpPr/>
      </xdr:nvCxnSpPr>
      <xdr:spPr>
        <a:xfrm>
          <a:off x="8750300" y="6528880"/>
          <a:ext cx="8890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153607</xdr:rowOff>
    </xdr:from>
    <xdr:to>
      <xdr:col>45</xdr:col>
      <xdr:colOff>177800</xdr:colOff>
      <xdr:row>38</xdr:row>
      <xdr:rowOff>13780</xdr:rowOff>
    </xdr:to>
    <xdr:cxnSp macro="">
      <xdr:nvCxnSpPr>
        <xdr:cNvPr id="297" name="直線コネクタ 296"/>
        <xdr:cNvCxnSpPr/>
      </xdr:nvCxnSpPr>
      <xdr:spPr>
        <a:xfrm>
          <a:off x="7861300" y="5811457"/>
          <a:ext cx="889000" cy="7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66548</xdr:rowOff>
    </xdr:from>
    <xdr:to>
      <xdr:col>41</xdr:col>
      <xdr:colOff>50800</xdr:colOff>
      <xdr:row>33</xdr:row>
      <xdr:rowOff>153607</xdr:rowOff>
    </xdr:to>
    <xdr:cxnSp macro="">
      <xdr:nvCxnSpPr>
        <xdr:cNvPr id="300" name="直線コネクタ 299"/>
        <xdr:cNvCxnSpPr/>
      </xdr:nvCxnSpPr>
      <xdr:spPr>
        <a:xfrm>
          <a:off x="6972300" y="5724398"/>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2" name="テキスト ボックス 301"/>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157624</xdr:rowOff>
    </xdr:from>
    <xdr:ext cx="469744" cy="259045"/>
    <xdr:sp macro="" textlink="">
      <xdr:nvSpPr>
        <xdr:cNvPr id="304" name="テキスト ボックス 303"/>
        <xdr:cNvSpPr txBox="1"/>
      </xdr:nvSpPr>
      <xdr:spPr>
        <a:xfrm>
          <a:off x="6737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86995</xdr:rowOff>
    </xdr:from>
    <xdr:to>
      <xdr:col>55</xdr:col>
      <xdr:colOff>50800</xdr:colOff>
      <xdr:row>39</xdr:row>
      <xdr:rowOff>17145</xdr:rowOff>
    </xdr:to>
    <xdr:sp macro="" textlink="">
      <xdr:nvSpPr>
        <xdr:cNvPr id="310" name="楕円 309"/>
        <xdr:cNvSpPr/>
      </xdr:nvSpPr>
      <xdr:spPr>
        <a:xfrm>
          <a:off x="104267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1922</xdr:rowOff>
    </xdr:from>
    <xdr:ext cx="378565" cy="259045"/>
    <xdr:sp macro="" textlink="">
      <xdr:nvSpPr>
        <xdr:cNvPr id="311" name="労働費該当値テキスト"/>
        <xdr:cNvSpPr txBox="1"/>
      </xdr:nvSpPr>
      <xdr:spPr>
        <a:xfrm>
          <a:off x="10528300" y="651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91186</xdr:rowOff>
    </xdr:from>
    <xdr:to>
      <xdr:col>50</xdr:col>
      <xdr:colOff>165100</xdr:colOff>
      <xdr:row>39</xdr:row>
      <xdr:rowOff>21336</xdr:rowOff>
    </xdr:to>
    <xdr:sp macro="" textlink="">
      <xdr:nvSpPr>
        <xdr:cNvPr id="312" name="楕円 311"/>
        <xdr:cNvSpPr/>
      </xdr:nvSpPr>
      <xdr:spPr>
        <a:xfrm>
          <a:off x="958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13" name="テキスト ボックス 312"/>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134429</xdr:rowOff>
    </xdr:from>
    <xdr:to>
      <xdr:col>46</xdr:col>
      <xdr:colOff>38100</xdr:colOff>
      <xdr:row>38</xdr:row>
      <xdr:rowOff>64579</xdr:rowOff>
    </xdr:to>
    <xdr:sp macro="" textlink="">
      <xdr:nvSpPr>
        <xdr:cNvPr id="314" name="楕円 313"/>
        <xdr:cNvSpPr/>
      </xdr:nvSpPr>
      <xdr:spPr>
        <a:xfrm>
          <a:off x="8699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55707</xdr:rowOff>
    </xdr:from>
    <xdr:ext cx="469744" cy="259045"/>
    <xdr:sp macro="" textlink="">
      <xdr:nvSpPr>
        <xdr:cNvPr id="315" name="テキスト ボックス 314"/>
        <xdr:cNvSpPr txBox="1"/>
      </xdr:nvSpPr>
      <xdr:spPr>
        <a:xfrm>
          <a:off x="8515428" y="657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102807</xdr:rowOff>
    </xdr:from>
    <xdr:to>
      <xdr:col>41</xdr:col>
      <xdr:colOff>101600</xdr:colOff>
      <xdr:row>34</xdr:row>
      <xdr:rowOff>32957</xdr:rowOff>
    </xdr:to>
    <xdr:sp macro="" textlink="">
      <xdr:nvSpPr>
        <xdr:cNvPr id="316" name="楕円 315"/>
        <xdr:cNvSpPr/>
      </xdr:nvSpPr>
      <xdr:spPr>
        <a:xfrm>
          <a:off x="7810500" y="57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49484</xdr:rowOff>
    </xdr:from>
    <xdr:ext cx="469744" cy="259045"/>
    <xdr:sp macro="" textlink="">
      <xdr:nvSpPr>
        <xdr:cNvPr id="317" name="テキスト ボックス 316"/>
        <xdr:cNvSpPr txBox="1"/>
      </xdr:nvSpPr>
      <xdr:spPr>
        <a:xfrm>
          <a:off x="7626428" y="55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15748</xdr:rowOff>
    </xdr:from>
    <xdr:to>
      <xdr:col>36</xdr:col>
      <xdr:colOff>165100</xdr:colOff>
      <xdr:row>33</xdr:row>
      <xdr:rowOff>117348</xdr:rowOff>
    </xdr:to>
    <xdr:sp macro="" textlink="">
      <xdr:nvSpPr>
        <xdr:cNvPr id="318" name="楕円 317"/>
        <xdr:cNvSpPr/>
      </xdr:nvSpPr>
      <xdr:spPr>
        <a:xfrm>
          <a:off x="6921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133875</xdr:rowOff>
    </xdr:from>
    <xdr:ext cx="469744" cy="259045"/>
    <xdr:sp macro="" textlink="">
      <xdr:nvSpPr>
        <xdr:cNvPr id="319" name="テキスト ボックス 318"/>
        <xdr:cNvSpPr txBox="1"/>
      </xdr:nvSpPr>
      <xdr:spPr>
        <a:xfrm>
          <a:off x="6737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149530</xdr:rowOff>
    </xdr:from>
    <xdr:to>
      <xdr:col>55</xdr:col>
      <xdr:colOff>0</xdr:colOff>
      <xdr:row>56</xdr:row>
      <xdr:rowOff>18444</xdr:rowOff>
    </xdr:to>
    <xdr:cxnSp macro="">
      <xdr:nvCxnSpPr>
        <xdr:cNvPr id="350" name="直線コネクタ 349"/>
        <xdr:cNvCxnSpPr/>
      </xdr:nvCxnSpPr>
      <xdr:spPr>
        <a:xfrm flipV="1">
          <a:off x="9639300" y="9579280"/>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18444</xdr:rowOff>
    </xdr:from>
    <xdr:to>
      <xdr:col>50</xdr:col>
      <xdr:colOff>114300</xdr:colOff>
      <xdr:row>56</xdr:row>
      <xdr:rowOff>46322</xdr:rowOff>
    </xdr:to>
    <xdr:cxnSp macro="">
      <xdr:nvCxnSpPr>
        <xdr:cNvPr id="353" name="直線コネクタ 352"/>
        <xdr:cNvCxnSpPr/>
      </xdr:nvCxnSpPr>
      <xdr:spPr>
        <a:xfrm flipV="1">
          <a:off x="8750300" y="9619644"/>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147015</xdr:rowOff>
    </xdr:from>
    <xdr:to>
      <xdr:col>45</xdr:col>
      <xdr:colOff>177800</xdr:colOff>
      <xdr:row>56</xdr:row>
      <xdr:rowOff>46322</xdr:rowOff>
    </xdr:to>
    <xdr:cxnSp macro="">
      <xdr:nvCxnSpPr>
        <xdr:cNvPr id="356" name="直線コネクタ 355"/>
        <xdr:cNvCxnSpPr/>
      </xdr:nvCxnSpPr>
      <xdr:spPr>
        <a:xfrm>
          <a:off x="7861300" y="9062415"/>
          <a:ext cx="889000" cy="58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147015</xdr:rowOff>
    </xdr:from>
    <xdr:to>
      <xdr:col>41</xdr:col>
      <xdr:colOff>50800</xdr:colOff>
      <xdr:row>56</xdr:row>
      <xdr:rowOff>18237</xdr:rowOff>
    </xdr:to>
    <xdr:cxnSp macro="">
      <xdr:nvCxnSpPr>
        <xdr:cNvPr id="359" name="直線コネクタ 358"/>
        <xdr:cNvCxnSpPr/>
      </xdr:nvCxnSpPr>
      <xdr:spPr>
        <a:xfrm flipV="1">
          <a:off x="6972300" y="9062415"/>
          <a:ext cx="889000" cy="55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98730</xdr:rowOff>
    </xdr:from>
    <xdr:to>
      <xdr:col>55</xdr:col>
      <xdr:colOff>50800</xdr:colOff>
      <xdr:row>56</xdr:row>
      <xdr:rowOff>28880</xdr:rowOff>
    </xdr:to>
    <xdr:sp macro="" textlink="">
      <xdr:nvSpPr>
        <xdr:cNvPr id="369" name="楕円 368"/>
        <xdr:cNvSpPr/>
      </xdr:nvSpPr>
      <xdr:spPr>
        <a:xfrm>
          <a:off x="10426700" y="95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121607</xdr:rowOff>
    </xdr:from>
    <xdr:ext cx="534377" cy="259045"/>
    <xdr:sp macro="" textlink="">
      <xdr:nvSpPr>
        <xdr:cNvPr id="370" name="農林水産業費該当値テキスト"/>
        <xdr:cNvSpPr txBox="1"/>
      </xdr:nvSpPr>
      <xdr:spPr>
        <a:xfrm>
          <a:off x="10528300" y="93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139094</xdr:rowOff>
    </xdr:from>
    <xdr:to>
      <xdr:col>50</xdr:col>
      <xdr:colOff>165100</xdr:colOff>
      <xdr:row>56</xdr:row>
      <xdr:rowOff>69244</xdr:rowOff>
    </xdr:to>
    <xdr:sp macro="" textlink="">
      <xdr:nvSpPr>
        <xdr:cNvPr id="371" name="楕円 370"/>
        <xdr:cNvSpPr/>
      </xdr:nvSpPr>
      <xdr:spPr>
        <a:xfrm>
          <a:off x="9588500" y="95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85771</xdr:rowOff>
    </xdr:from>
    <xdr:ext cx="534377" cy="259045"/>
    <xdr:sp macro="" textlink="">
      <xdr:nvSpPr>
        <xdr:cNvPr id="372" name="テキスト ボックス 371"/>
        <xdr:cNvSpPr txBox="1"/>
      </xdr:nvSpPr>
      <xdr:spPr>
        <a:xfrm>
          <a:off x="9372111" y="934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166972</xdr:rowOff>
    </xdr:from>
    <xdr:to>
      <xdr:col>46</xdr:col>
      <xdr:colOff>38100</xdr:colOff>
      <xdr:row>56</xdr:row>
      <xdr:rowOff>97122</xdr:rowOff>
    </xdr:to>
    <xdr:sp macro="" textlink="">
      <xdr:nvSpPr>
        <xdr:cNvPr id="373" name="楕円 372"/>
        <xdr:cNvSpPr/>
      </xdr:nvSpPr>
      <xdr:spPr>
        <a:xfrm>
          <a:off x="8699500" y="95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113649</xdr:rowOff>
    </xdr:from>
    <xdr:ext cx="534377" cy="259045"/>
    <xdr:sp macro="" textlink="">
      <xdr:nvSpPr>
        <xdr:cNvPr id="374" name="テキスト ボックス 373"/>
        <xdr:cNvSpPr txBox="1"/>
      </xdr:nvSpPr>
      <xdr:spPr>
        <a:xfrm>
          <a:off x="8483111" y="93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96215</xdr:rowOff>
    </xdr:from>
    <xdr:to>
      <xdr:col>41</xdr:col>
      <xdr:colOff>101600</xdr:colOff>
      <xdr:row>53</xdr:row>
      <xdr:rowOff>26365</xdr:rowOff>
    </xdr:to>
    <xdr:sp macro="" textlink="">
      <xdr:nvSpPr>
        <xdr:cNvPr id="375" name="楕円 374"/>
        <xdr:cNvSpPr/>
      </xdr:nvSpPr>
      <xdr:spPr>
        <a:xfrm>
          <a:off x="7810500" y="90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42892</xdr:rowOff>
    </xdr:from>
    <xdr:ext cx="599010" cy="259045"/>
    <xdr:sp macro="" textlink="">
      <xdr:nvSpPr>
        <xdr:cNvPr id="376" name="テキスト ボックス 375"/>
        <xdr:cNvSpPr txBox="1"/>
      </xdr:nvSpPr>
      <xdr:spPr>
        <a:xfrm>
          <a:off x="7561795" y="87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138887</xdr:rowOff>
    </xdr:from>
    <xdr:to>
      <xdr:col>36</xdr:col>
      <xdr:colOff>165100</xdr:colOff>
      <xdr:row>56</xdr:row>
      <xdr:rowOff>69037</xdr:rowOff>
    </xdr:to>
    <xdr:sp macro="" textlink="">
      <xdr:nvSpPr>
        <xdr:cNvPr id="377" name="楕円 376"/>
        <xdr:cNvSpPr/>
      </xdr:nvSpPr>
      <xdr:spPr>
        <a:xfrm>
          <a:off x="6921500" y="95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85564</xdr:rowOff>
    </xdr:from>
    <xdr:ext cx="534377" cy="259045"/>
    <xdr:sp macro="" textlink="">
      <xdr:nvSpPr>
        <xdr:cNvPr id="378" name="テキスト ボックス 377"/>
        <xdr:cNvSpPr txBox="1"/>
      </xdr:nvSpPr>
      <xdr:spPr>
        <a:xfrm>
          <a:off x="6705111" y="93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26391</xdr:rowOff>
    </xdr:from>
    <xdr:to>
      <xdr:col>55</xdr:col>
      <xdr:colOff>0</xdr:colOff>
      <xdr:row>78</xdr:row>
      <xdr:rowOff>21476</xdr:rowOff>
    </xdr:to>
    <xdr:cxnSp macro="">
      <xdr:nvCxnSpPr>
        <xdr:cNvPr id="407" name="直線コネクタ 406"/>
        <xdr:cNvCxnSpPr/>
      </xdr:nvCxnSpPr>
      <xdr:spPr>
        <a:xfrm flipV="1">
          <a:off x="9639300" y="13228041"/>
          <a:ext cx="8382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146405</xdr:rowOff>
    </xdr:from>
    <xdr:to>
      <xdr:col>50</xdr:col>
      <xdr:colOff>114300</xdr:colOff>
      <xdr:row>78</xdr:row>
      <xdr:rowOff>21476</xdr:rowOff>
    </xdr:to>
    <xdr:cxnSp macro="">
      <xdr:nvCxnSpPr>
        <xdr:cNvPr id="410" name="直線コネクタ 409"/>
        <xdr:cNvCxnSpPr/>
      </xdr:nvCxnSpPr>
      <xdr:spPr>
        <a:xfrm>
          <a:off x="8750300" y="13348055"/>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123889</xdr:rowOff>
    </xdr:from>
    <xdr:to>
      <xdr:col>45</xdr:col>
      <xdr:colOff>177800</xdr:colOff>
      <xdr:row>77</xdr:row>
      <xdr:rowOff>146405</xdr:rowOff>
    </xdr:to>
    <xdr:cxnSp macro="">
      <xdr:nvCxnSpPr>
        <xdr:cNvPr id="413" name="直線コネクタ 412"/>
        <xdr:cNvCxnSpPr/>
      </xdr:nvCxnSpPr>
      <xdr:spPr>
        <a:xfrm>
          <a:off x="7861300" y="13325539"/>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90360</xdr:rowOff>
    </xdr:from>
    <xdr:to>
      <xdr:col>41</xdr:col>
      <xdr:colOff>50800</xdr:colOff>
      <xdr:row>77</xdr:row>
      <xdr:rowOff>123889</xdr:rowOff>
    </xdr:to>
    <xdr:cxnSp macro="">
      <xdr:nvCxnSpPr>
        <xdr:cNvPr id="416" name="直線コネクタ 415"/>
        <xdr:cNvCxnSpPr/>
      </xdr:nvCxnSpPr>
      <xdr:spPr>
        <a:xfrm>
          <a:off x="6972300" y="13292010"/>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147041</xdr:rowOff>
    </xdr:from>
    <xdr:to>
      <xdr:col>55</xdr:col>
      <xdr:colOff>50800</xdr:colOff>
      <xdr:row>77</xdr:row>
      <xdr:rowOff>77191</xdr:rowOff>
    </xdr:to>
    <xdr:sp macro="" textlink="">
      <xdr:nvSpPr>
        <xdr:cNvPr id="426" name="楕円 425"/>
        <xdr:cNvSpPr/>
      </xdr:nvSpPr>
      <xdr:spPr>
        <a:xfrm>
          <a:off x="104267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125468</xdr:rowOff>
    </xdr:from>
    <xdr:ext cx="469744" cy="259045"/>
    <xdr:sp macro="" textlink="">
      <xdr:nvSpPr>
        <xdr:cNvPr id="427" name="商工費該当値テキスト"/>
        <xdr:cNvSpPr txBox="1"/>
      </xdr:nvSpPr>
      <xdr:spPr>
        <a:xfrm>
          <a:off x="10528300" y="131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142126</xdr:rowOff>
    </xdr:from>
    <xdr:to>
      <xdr:col>50</xdr:col>
      <xdr:colOff>165100</xdr:colOff>
      <xdr:row>78</xdr:row>
      <xdr:rowOff>72276</xdr:rowOff>
    </xdr:to>
    <xdr:sp macro="" textlink="">
      <xdr:nvSpPr>
        <xdr:cNvPr id="428" name="楕円 427"/>
        <xdr:cNvSpPr/>
      </xdr:nvSpPr>
      <xdr:spPr>
        <a:xfrm>
          <a:off x="9588500" y="133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63403</xdr:rowOff>
    </xdr:from>
    <xdr:ext cx="469744" cy="259045"/>
    <xdr:sp macro="" textlink="">
      <xdr:nvSpPr>
        <xdr:cNvPr id="429" name="テキスト ボックス 428"/>
        <xdr:cNvSpPr txBox="1"/>
      </xdr:nvSpPr>
      <xdr:spPr>
        <a:xfrm>
          <a:off x="9404428" y="13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95605</xdr:rowOff>
    </xdr:from>
    <xdr:to>
      <xdr:col>46</xdr:col>
      <xdr:colOff>38100</xdr:colOff>
      <xdr:row>78</xdr:row>
      <xdr:rowOff>25755</xdr:rowOff>
    </xdr:to>
    <xdr:sp macro="" textlink="">
      <xdr:nvSpPr>
        <xdr:cNvPr id="430" name="楕円 429"/>
        <xdr:cNvSpPr/>
      </xdr:nvSpPr>
      <xdr:spPr>
        <a:xfrm>
          <a:off x="86995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16882</xdr:rowOff>
    </xdr:from>
    <xdr:ext cx="469744" cy="259045"/>
    <xdr:sp macro="" textlink="">
      <xdr:nvSpPr>
        <xdr:cNvPr id="431" name="テキスト ボックス 430"/>
        <xdr:cNvSpPr txBox="1"/>
      </xdr:nvSpPr>
      <xdr:spPr>
        <a:xfrm>
          <a:off x="8515428" y="133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73089</xdr:rowOff>
    </xdr:from>
    <xdr:to>
      <xdr:col>41</xdr:col>
      <xdr:colOff>101600</xdr:colOff>
      <xdr:row>78</xdr:row>
      <xdr:rowOff>3239</xdr:rowOff>
    </xdr:to>
    <xdr:sp macro="" textlink="">
      <xdr:nvSpPr>
        <xdr:cNvPr id="432" name="楕円 431"/>
        <xdr:cNvSpPr/>
      </xdr:nvSpPr>
      <xdr:spPr>
        <a:xfrm>
          <a:off x="7810500" y="132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165816</xdr:rowOff>
    </xdr:from>
    <xdr:ext cx="469744" cy="259045"/>
    <xdr:sp macro="" textlink="">
      <xdr:nvSpPr>
        <xdr:cNvPr id="433" name="テキスト ボックス 432"/>
        <xdr:cNvSpPr txBox="1"/>
      </xdr:nvSpPr>
      <xdr:spPr>
        <a:xfrm>
          <a:off x="7626428" y="133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39560</xdr:rowOff>
    </xdr:from>
    <xdr:to>
      <xdr:col>36</xdr:col>
      <xdr:colOff>165100</xdr:colOff>
      <xdr:row>77</xdr:row>
      <xdr:rowOff>141160</xdr:rowOff>
    </xdr:to>
    <xdr:sp macro="" textlink="">
      <xdr:nvSpPr>
        <xdr:cNvPr id="434" name="楕円 433"/>
        <xdr:cNvSpPr/>
      </xdr:nvSpPr>
      <xdr:spPr>
        <a:xfrm>
          <a:off x="6921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132287</xdr:rowOff>
    </xdr:from>
    <xdr:ext cx="469744" cy="259045"/>
    <xdr:sp macro="" textlink="">
      <xdr:nvSpPr>
        <xdr:cNvPr id="435" name="テキスト ボックス 434"/>
        <xdr:cNvSpPr txBox="1"/>
      </xdr:nvSpPr>
      <xdr:spPr>
        <a:xfrm>
          <a:off x="6737428"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75316</xdr:rowOff>
    </xdr:from>
    <xdr:to>
      <xdr:col>55</xdr:col>
      <xdr:colOff>0</xdr:colOff>
      <xdr:row>98</xdr:row>
      <xdr:rowOff>79223</xdr:rowOff>
    </xdr:to>
    <xdr:cxnSp macro="">
      <xdr:nvCxnSpPr>
        <xdr:cNvPr id="462" name="直線コネクタ 461"/>
        <xdr:cNvCxnSpPr/>
      </xdr:nvCxnSpPr>
      <xdr:spPr>
        <a:xfrm flipV="1">
          <a:off x="9639300" y="1687741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79223</xdr:rowOff>
    </xdr:from>
    <xdr:to>
      <xdr:col>50</xdr:col>
      <xdr:colOff>114300</xdr:colOff>
      <xdr:row>98</xdr:row>
      <xdr:rowOff>79674</xdr:rowOff>
    </xdr:to>
    <xdr:cxnSp macro="">
      <xdr:nvCxnSpPr>
        <xdr:cNvPr id="465" name="直線コネクタ 464"/>
        <xdr:cNvCxnSpPr/>
      </xdr:nvCxnSpPr>
      <xdr:spPr>
        <a:xfrm flipV="1">
          <a:off x="8750300" y="16881323"/>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79674</xdr:rowOff>
    </xdr:from>
    <xdr:to>
      <xdr:col>45</xdr:col>
      <xdr:colOff>177800</xdr:colOff>
      <xdr:row>98</xdr:row>
      <xdr:rowOff>81576</xdr:rowOff>
    </xdr:to>
    <xdr:cxnSp macro="">
      <xdr:nvCxnSpPr>
        <xdr:cNvPr id="468" name="直線コネクタ 467"/>
        <xdr:cNvCxnSpPr/>
      </xdr:nvCxnSpPr>
      <xdr:spPr>
        <a:xfrm flipV="1">
          <a:off x="7861300" y="16881774"/>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0" name="テキスト ボックス 469"/>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81576</xdr:rowOff>
    </xdr:from>
    <xdr:to>
      <xdr:col>41</xdr:col>
      <xdr:colOff>50800</xdr:colOff>
      <xdr:row>98</xdr:row>
      <xdr:rowOff>85565</xdr:rowOff>
    </xdr:to>
    <xdr:cxnSp macro="">
      <xdr:nvCxnSpPr>
        <xdr:cNvPr id="471" name="直線コネクタ 470"/>
        <xdr:cNvCxnSpPr/>
      </xdr:nvCxnSpPr>
      <xdr:spPr>
        <a:xfrm flipV="1">
          <a:off x="6972300" y="16883676"/>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24516</xdr:rowOff>
    </xdr:from>
    <xdr:to>
      <xdr:col>55</xdr:col>
      <xdr:colOff>50800</xdr:colOff>
      <xdr:row>98</xdr:row>
      <xdr:rowOff>126116</xdr:rowOff>
    </xdr:to>
    <xdr:sp macro="" textlink="">
      <xdr:nvSpPr>
        <xdr:cNvPr id="481" name="楕円 480"/>
        <xdr:cNvSpPr/>
      </xdr:nvSpPr>
      <xdr:spPr>
        <a:xfrm>
          <a:off x="10426700" y="16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155343</xdr:rowOff>
    </xdr:from>
    <xdr:ext cx="534377" cy="259045"/>
    <xdr:sp macro="" textlink="">
      <xdr:nvSpPr>
        <xdr:cNvPr id="482" name="土木費該当値テキスト"/>
        <xdr:cNvSpPr txBox="1"/>
      </xdr:nvSpPr>
      <xdr:spPr>
        <a:xfrm>
          <a:off x="10528300" y="1661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28423</xdr:rowOff>
    </xdr:from>
    <xdr:to>
      <xdr:col>50</xdr:col>
      <xdr:colOff>165100</xdr:colOff>
      <xdr:row>98</xdr:row>
      <xdr:rowOff>130023</xdr:rowOff>
    </xdr:to>
    <xdr:sp macro="" textlink="">
      <xdr:nvSpPr>
        <xdr:cNvPr id="483" name="楕円 482"/>
        <xdr:cNvSpPr/>
      </xdr:nvSpPr>
      <xdr:spPr>
        <a:xfrm>
          <a:off x="9588500" y="168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146550</xdr:rowOff>
    </xdr:from>
    <xdr:ext cx="534377" cy="259045"/>
    <xdr:sp macro="" textlink="">
      <xdr:nvSpPr>
        <xdr:cNvPr id="484" name="テキスト ボックス 483"/>
        <xdr:cNvSpPr txBox="1"/>
      </xdr:nvSpPr>
      <xdr:spPr>
        <a:xfrm>
          <a:off x="9372111" y="166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28874</xdr:rowOff>
    </xdr:from>
    <xdr:to>
      <xdr:col>46</xdr:col>
      <xdr:colOff>38100</xdr:colOff>
      <xdr:row>98</xdr:row>
      <xdr:rowOff>130474</xdr:rowOff>
    </xdr:to>
    <xdr:sp macro="" textlink="">
      <xdr:nvSpPr>
        <xdr:cNvPr id="485" name="楕円 484"/>
        <xdr:cNvSpPr/>
      </xdr:nvSpPr>
      <xdr:spPr>
        <a:xfrm>
          <a:off x="8699500" y="168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147001</xdr:rowOff>
    </xdr:from>
    <xdr:ext cx="534377" cy="259045"/>
    <xdr:sp macro="" textlink="">
      <xdr:nvSpPr>
        <xdr:cNvPr id="486" name="テキスト ボックス 485"/>
        <xdr:cNvSpPr txBox="1"/>
      </xdr:nvSpPr>
      <xdr:spPr>
        <a:xfrm>
          <a:off x="8483111" y="166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30776</xdr:rowOff>
    </xdr:from>
    <xdr:to>
      <xdr:col>41</xdr:col>
      <xdr:colOff>101600</xdr:colOff>
      <xdr:row>98</xdr:row>
      <xdr:rowOff>132376</xdr:rowOff>
    </xdr:to>
    <xdr:sp macro="" textlink="">
      <xdr:nvSpPr>
        <xdr:cNvPr id="487" name="楕円 486"/>
        <xdr:cNvSpPr/>
      </xdr:nvSpPr>
      <xdr:spPr>
        <a:xfrm>
          <a:off x="7810500" y="168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148903</xdr:rowOff>
    </xdr:from>
    <xdr:ext cx="534377" cy="259045"/>
    <xdr:sp macro="" textlink="">
      <xdr:nvSpPr>
        <xdr:cNvPr id="488" name="テキスト ボックス 487"/>
        <xdr:cNvSpPr txBox="1"/>
      </xdr:nvSpPr>
      <xdr:spPr>
        <a:xfrm>
          <a:off x="7594111" y="166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34765</xdr:rowOff>
    </xdr:from>
    <xdr:to>
      <xdr:col>36</xdr:col>
      <xdr:colOff>165100</xdr:colOff>
      <xdr:row>98</xdr:row>
      <xdr:rowOff>136365</xdr:rowOff>
    </xdr:to>
    <xdr:sp macro="" textlink="">
      <xdr:nvSpPr>
        <xdr:cNvPr id="489" name="楕円 488"/>
        <xdr:cNvSpPr/>
      </xdr:nvSpPr>
      <xdr:spPr>
        <a:xfrm>
          <a:off x="6921500" y="168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152892</xdr:rowOff>
    </xdr:from>
    <xdr:ext cx="534377" cy="259045"/>
    <xdr:sp macro="" textlink="">
      <xdr:nvSpPr>
        <xdr:cNvPr id="490" name="テキスト ボックス 489"/>
        <xdr:cNvSpPr txBox="1"/>
      </xdr:nvSpPr>
      <xdr:spPr>
        <a:xfrm>
          <a:off x="6705111" y="166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8598</xdr:rowOff>
    </xdr:from>
    <xdr:to>
      <xdr:col>85</xdr:col>
      <xdr:colOff>127000</xdr:colOff>
      <xdr:row>32</xdr:row>
      <xdr:rowOff>30620</xdr:rowOff>
    </xdr:to>
    <xdr:cxnSp macro="">
      <xdr:nvCxnSpPr>
        <xdr:cNvPr id="520" name="直線コネクタ 519"/>
        <xdr:cNvCxnSpPr/>
      </xdr:nvCxnSpPr>
      <xdr:spPr>
        <a:xfrm flipV="1">
          <a:off x="15481300" y="5323548"/>
          <a:ext cx="8382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30620</xdr:rowOff>
    </xdr:from>
    <xdr:to>
      <xdr:col>81</xdr:col>
      <xdr:colOff>50800</xdr:colOff>
      <xdr:row>34</xdr:row>
      <xdr:rowOff>53061</xdr:rowOff>
    </xdr:to>
    <xdr:cxnSp macro="">
      <xdr:nvCxnSpPr>
        <xdr:cNvPr id="523" name="直線コネクタ 522"/>
        <xdr:cNvCxnSpPr/>
      </xdr:nvCxnSpPr>
      <xdr:spPr>
        <a:xfrm flipV="1">
          <a:off x="14592300" y="5517020"/>
          <a:ext cx="889000" cy="3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162027</xdr:rowOff>
    </xdr:from>
    <xdr:to>
      <xdr:col>76</xdr:col>
      <xdr:colOff>114300</xdr:colOff>
      <xdr:row>34</xdr:row>
      <xdr:rowOff>53061</xdr:rowOff>
    </xdr:to>
    <xdr:cxnSp macro="">
      <xdr:nvCxnSpPr>
        <xdr:cNvPr id="526" name="直線コネクタ 525"/>
        <xdr:cNvCxnSpPr/>
      </xdr:nvCxnSpPr>
      <xdr:spPr>
        <a:xfrm>
          <a:off x="13703300" y="5134077"/>
          <a:ext cx="889000" cy="7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162027</xdr:rowOff>
    </xdr:from>
    <xdr:to>
      <xdr:col>71</xdr:col>
      <xdr:colOff>177800</xdr:colOff>
      <xdr:row>33</xdr:row>
      <xdr:rowOff>99962</xdr:rowOff>
    </xdr:to>
    <xdr:cxnSp macro="">
      <xdr:nvCxnSpPr>
        <xdr:cNvPr id="529" name="直線コネクタ 528"/>
        <xdr:cNvCxnSpPr/>
      </xdr:nvCxnSpPr>
      <xdr:spPr>
        <a:xfrm flipV="1">
          <a:off x="12814300" y="5134077"/>
          <a:ext cx="889000" cy="6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129248</xdr:rowOff>
    </xdr:from>
    <xdr:to>
      <xdr:col>85</xdr:col>
      <xdr:colOff>177800</xdr:colOff>
      <xdr:row>31</xdr:row>
      <xdr:rowOff>59398</xdr:rowOff>
    </xdr:to>
    <xdr:sp macro="" textlink="">
      <xdr:nvSpPr>
        <xdr:cNvPr id="539" name="楕円 538"/>
        <xdr:cNvSpPr/>
      </xdr:nvSpPr>
      <xdr:spPr>
        <a:xfrm>
          <a:off x="16268700" y="52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73893</xdr:rowOff>
    </xdr:from>
    <xdr:ext cx="534377" cy="259045"/>
    <xdr:sp macro="" textlink="">
      <xdr:nvSpPr>
        <xdr:cNvPr id="540" name="消防費該当値テキスト"/>
        <xdr:cNvSpPr txBox="1"/>
      </xdr:nvSpPr>
      <xdr:spPr>
        <a:xfrm>
          <a:off x="16370300" y="52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151270</xdr:rowOff>
    </xdr:from>
    <xdr:to>
      <xdr:col>81</xdr:col>
      <xdr:colOff>101600</xdr:colOff>
      <xdr:row>32</xdr:row>
      <xdr:rowOff>81420</xdr:rowOff>
    </xdr:to>
    <xdr:sp macro="" textlink="">
      <xdr:nvSpPr>
        <xdr:cNvPr id="541" name="楕円 540"/>
        <xdr:cNvSpPr/>
      </xdr:nvSpPr>
      <xdr:spPr>
        <a:xfrm>
          <a:off x="15430500" y="54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97947</xdr:rowOff>
    </xdr:from>
    <xdr:ext cx="534377" cy="259045"/>
    <xdr:sp macro="" textlink="">
      <xdr:nvSpPr>
        <xdr:cNvPr id="542" name="テキスト ボックス 541"/>
        <xdr:cNvSpPr txBox="1"/>
      </xdr:nvSpPr>
      <xdr:spPr>
        <a:xfrm>
          <a:off x="15214111" y="52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2261</xdr:rowOff>
    </xdr:from>
    <xdr:to>
      <xdr:col>76</xdr:col>
      <xdr:colOff>165100</xdr:colOff>
      <xdr:row>34</xdr:row>
      <xdr:rowOff>103861</xdr:rowOff>
    </xdr:to>
    <xdr:sp macro="" textlink="">
      <xdr:nvSpPr>
        <xdr:cNvPr id="543" name="楕円 542"/>
        <xdr:cNvSpPr/>
      </xdr:nvSpPr>
      <xdr:spPr>
        <a:xfrm>
          <a:off x="14541500" y="58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120388</xdr:rowOff>
    </xdr:from>
    <xdr:ext cx="534377" cy="259045"/>
    <xdr:sp macro="" textlink="">
      <xdr:nvSpPr>
        <xdr:cNvPr id="544" name="テキスト ボックス 543"/>
        <xdr:cNvSpPr txBox="1"/>
      </xdr:nvSpPr>
      <xdr:spPr>
        <a:xfrm>
          <a:off x="14325111" y="56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111227</xdr:rowOff>
    </xdr:from>
    <xdr:to>
      <xdr:col>72</xdr:col>
      <xdr:colOff>38100</xdr:colOff>
      <xdr:row>30</xdr:row>
      <xdr:rowOff>41377</xdr:rowOff>
    </xdr:to>
    <xdr:sp macro="" textlink="">
      <xdr:nvSpPr>
        <xdr:cNvPr id="545" name="楕円 544"/>
        <xdr:cNvSpPr/>
      </xdr:nvSpPr>
      <xdr:spPr>
        <a:xfrm>
          <a:off x="13652500" y="50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57904</xdr:rowOff>
    </xdr:from>
    <xdr:ext cx="534377" cy="259045"/>
    <xdr:sp macro="" textlink="">
      <xdr:nvSpPr>
        <xdr:cNvPr id="546" name="テキスト ボックス 545"/>
        <xdr:cNvSpPr txBox="1"/>
      </xdr:nvSpPr>
      <xdr:spPr>
        <a:xfrm>
          <a:off x="13436111" y="48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49162</xdr:rowOff>
    </xdr:from>
    <xdr:to>
      <xdr:col>67</xdr:col>
      <xdr:colOff>101600</xdr:colOff>
      <xdr:row>33</xdr:row>
      <xdr:rowOff>150762</xdr:rowOff>
    </xdr:to>
    <xdr:sp macro="" textlink="">
      <xdr:nvSpPr>
        <xdr:cNvPr id="547" name="楕円 546"/>
        <xdr:cNvSpPr/>
      </xdr:nvSpPr>
      <xdr:spPr>
        <a:xfrm>
          <a:off x="12763500" y="57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167289</xdr:rowOff>
    </xdr:from>
    <xdr:ext cx="534377" cy="259045"/>
    <xdr:sp macro="" textlink="">
      <xdr:nvSpPr>
        <xdr:cNvPr id="548" name="テキスト ボックス 547"/>
        <xdr:cNvSpPr txBox="1"/>
      </xdr:nvSpPr>
      <xdr:spPr>
        <a:xfrm>
          <a:off x="12547111" y="54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62525</xdr:rowOff>
    </xdr:from>
    <xdr:to>
      <xdr:col>85</xdr:col>
      <xdr:colOff>127000</xdr:colOff>
      <xdr:row>56</xdr:row>
      <xdr:rowOff>63195</xdr:rowOff>
    </xdr:to>
    <xdr:cxnSp macro="">
      <xdr:nvCxnSpPr>
        <xdr:cNvPr id="577" name="直線コネクタ 576"/>
        <xdr:cNvCxnSpPr/>
      </xdr:nvCxnSpPr>
      <xdr:spPr>
        <a:xfrm>
          <a:off x="15481300" y="9320825"/>
          <a:ext cx="838200" cy="3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62525</xdr:rowOff>
    </xdr:from>
    <xdr:to>
      <xdr:col>81</xdr:col>
      <xdr:colOff>50800</xdr:colOff>
      <xdr:row>55</xdr:row>
      <xdr:rowOff>123477</xdr:rowOff>
    </xdr:to>
    <xdr:cxnSp macro="">
      <xdr:nvCxnSpPr>
        <xdr:cNvPr id="580" name="直線コネクタ 579"/>
        <xdr:cNvCxnSpPr/>
      </xdr:nvCxnSpPr>
      <xdr:spPr>
        <a:xfrm flipV="1">
          <a:off x="14592300" y="9320825"/>
          <a:ext cx="889000" cy="2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123477</xdr:rowOff>
    </xdr:from>
    <xdr:to>
      <xdr:col>76</xdr:col>
      <xdr:colOff>114300</xdr:colOff>
      <xdr:row>56</xdr:row>
      <xdr:rowOff>169510</xdr:rowOff>
    </xdr:to>
    <xdr:cxnSp macro="">
      <xdr:nvCxnSpPr>
        <xdr:cNvPr id="583" name="直線コネクタ 582"/>
        <xdr:cNvCxnSpPr/>
      </xdr:nvCxnSpPr>
      <xdr:spPr>
        <a:xfrm flipV="1">
          <a:off x="13703300" y="9553227"/>
          <a:ext cx="889000" cy="2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169510</xdr:rowOff>
    </xdr:from>
    <xdr:to>
      <xdr:col>71</xdr:col>
      <xdr:colOff>177800</xdr:colOff>
      <xdr:row>57</xdr:row>
      <xdr:rowOff>13589</xdr:rowOff>
    </xdr:to>
    <xdr:cxnSp macro="">
      <xdr:nvCxnSpPr>
        <xdr:cNvPr id="586" name="直線コネクタ 585"/>
        <xdr:cNvCxnSpPr/>
      </xdr:nvCxnSpPr>
      <xdr:spPr>
        <a:xfrm flipV="1">
          <a:off x="12814300" y="9770710"/>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0" name="テキスト ボックス 589"/>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12395</xdr:rowOff>
    </xdr:from>
    <xdr:to>
      <xdr:col>85</xdr:col>
      <xdr:colOff>177800</xdr:colOff>
      <xdr:row>56</xdr:row>
      <xdr:rowOff>113995</xdr:rowOff>
    </xdr:to>
    <xdr:sp macro="" textlink="">
      <xdr:nvSpPr>
        <xdr:cNvPr id="596" name="楕円 595"/>
        <xdr:cNvSpPr/>
      </xdr:nvSpPr>
      <xdr:spPr>
        <a:xfrm>
          <a:off x="16268700" y="96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35272</xdr:rowOff>
    </xdr:from>
    <xdr:ext cx="534377" cy="259045"/>
    <xdr:sp macro="" textlink="">
      <xdr:nvSpPr>
        <xdr:cNvPr id="597" name="教育費該当値テキスト"/>
        <xdr:cNvSpPr txBox="1"/>
      </xdr:nvSpPr>
      <xdr:spPr>
        <a:xfrm>
          <a:off x="16370300" y="9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11725</xdr:rowOff>
    </xdr:from>
    <xdr:to>
      <xdr:col>81</xdr:col>
      <xdr:colOff>101600</xdr:colOff>
      <xdr:row>54</xdr:row>
      <xdr:rowOff>113325</xdr:rowOff>
    </xdr:to>
    <xdr:sp macro="" textlink="">
      <xdr:nvSpPr>
        <xdr:cNvPr id="598" name="楕円 597"/>
        <xdr:cNvSpPr/>
      </xdr:nvSpPr>
      <xdr:spPr>
        <a:xfrm>
          <a:off x="15430500" y="92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129852</xdr:rowOff>
    </xdr:from>
    <xdr:ext cx="599010" cy="259045"/>
    <xdr:sp macro="" textlink="">
      <xdr:nvSpPr>
        <xdr:cNvPr id="599" name="テキスト ボックス 598"/>
        <xdr:cNvSpPr txBox="1"/>
      </xdr:nvSpPr>
      <xdr:spPr>
        <a:xfrm>
          <a:off x="15181795" y="904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72677</xdr:rowOff>
    </xdr:from>
    <xdr:to>
      <xdr:col>76</xdr:col>
      <xdr:colOff>165100</xdr:colOff>
      <xdr:row>56</xdr:row>
      <xdr:rowOff>2827</xdr:rowOff>
    </xdr:to>
    <xdr:sp macro="" textlink="">
      <xdr:nvSpPr>
        <xdr:cNvPr id="600" name="楕円 599"/>
        <xdr:cNvSpPr/>
      </xdr:nvSpPr>
      <xdr:spPr>
        <a:xfrm>
          <a:off x="14541500" y="95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19354</xdr:rowOff>
    </xdr:from>
    <xdr:ext cx="534377" cy="259045"/>
    <xdr:sp macro="" textlink="">
      <xdr:nvSpPr>
        <xdr:cNvPr id="601" name="テキスト ボックス 600"/>
        <xdr:cNvSpPr txBox="1"/>
      </xdr:nvSpPr>
      <xdr:spPr>
        <a:xfrm>
          <a:off x="14325111" y="92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118710</xdr:rowOff>
    </xdr:from>
    <xdr:to>
      <xdr:col>72</xdr:col>
      <xdr:colOff>38100</xdr:colOff>
      <xdr:row>57</xdr:row>
      <xdr:rowOff>48860</xdr:rowOff>
    </xdr:to>
    <xdr:sp macro="" textlink="">
      <xdr:nvSpPr>
        <xdr:cNvPr id="602" name="楕円 601"/>
        <xdr:cNvSpPr/>
      </xdr:nvSpPr>
      <xdr:spPr>
        <a:xfrm>
          <a:off x="13652500" y="9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39987</xdr:rowOff>
    </xdr:from>
    <xdr:ext cx="534377" cy="259045"/>
    <xdr:sp macro="" textlink="">
      <xdr:nvSpPr>
        <xdr:cNvPr id="603" name="テキスト ボックス 602"/>
        <xdr:cNvSpPr txBox="1"/>
      </xdr:nvSpPr>
      <xdr:spPr>
        <a:xfrm>
          <a:off x="13436111" y="98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134239</xdr:rowOff>
    </xdr:from>
    <xdr:to>
      <xdr:col>67</xdr:col>
      <xdr:colOff>101600</xdr:colOff>
      <xdr:row>57</xdr:row>
      <xdr:rowOff>64389</xdr:rowOff>
    </xdr:to>
    <xdr:sp macro="" textlink="">
      <xdr:nvSpPr>
        <xdr:cNvPr id="604" name="楕円 603"/>
        <xdr:cNvSpPr/>
      </xdr:nvSpPr>
      <xdr:spPr>
        <a:xfrm>
          <a:off x="12763500" y="9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55516</xdr:rowOff>
    </xdr:from>
    <xdr:ext cx="534377" cy="259045"/>
    <xdr:sp macro="" textlink="">
      <xdr:nvSpPr>
        <xdr:cNvPr id="605" name="テキスト ボックス 604"/>
        <xdr:cNvSpPr txBox="1"/>
      </xdr:nvSpPr>
      <xdr:spPr>
        <a:xfrm>
          <a:off x="12547111" y="98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138171</xdr:rowOff>
    </xdr:from>
    <xdr:to>
      <xdr:col>85</xdr:col>
      <xdr:colOff>127000</xdr:colOff>
      <xdr:row>78</xdr:row>
      <xdr:rowOff>139700</xdr:rowOff>
    </xdr:to>
    <xdr:cxnSp macro="">
      <xdr:nvCxnSpPr>
        <xdr:cNvPr id="632" name="直線コネクタ 631"/>
        <xdr:cNvCxnSpPr/>
      </xdr:nvCxnSpPr>
      <xdr:spPr>
        <a:xfrm>
          <a:off x="15481300" y="13511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138171</xdr:rowOff>
    </xdr:from>
    <xdr:to>
      <xdr:col>81</xdr:col>
      <xdr:colOff>50800</xdr:colOff>
      <xdr:row>78</xdr:row>
      <xdr:rowOff>139700</xdr:rowOff>
    </xdr:to>
    <xdr:cxnSp macro="">
      <xdr:nvCxnSpPr>
        <xdr:cNvPr id="635" name="直線コネクタ 634"/>
        <xdr:cNvCxnSpPr/>
      </xdr:nvCxnSpPr>
      <xdr:spPr>
        <a:xfrm flipV="1">
          <a:off x="14592300" y="13511271"/>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249299" cy="259045"/>
    <xdr:sp macro="" textlink="">
      <xdr:nvSpPr>
        <xdr:cNvPr id="652" name="災害復旧費該当値テキスト"/>
        <xdr:cNvSpPr txBox="1"/>
      </xdr:nvSpPr>
      <xdr:spPr>
        <a:xfrm>
          <a:off x="16370300" y="13434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87371</xdr:rowOff>
    </xdr:from>
    <xdr:to>
      <xdr:col>81</xdr:col>
      <xdr:colOff>101600</xdr:colOff>
      <xdr:row>79</xdr:row>
      <xdr:rowOff>17521</xdr:rowOff>
    </xdr:to>
    <xdr:sp macro="" textlink="">
      <xdr:nvSpPr>
        <xdr:cNvPr id="653" name="楕円 652"/>
        <xdr:cNvSpPr/>
      </xdr:nvSpPr>
      <xdr:spPr>
        <a:xfrm>
          <a:off x="15430500" y="13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8648</xdr:rowOff>
    </xdr:from>
    <xdr:ext cx="378565" cy="259045"/>
    <xdr:sp macro="" textlink="">
      <xdr:nvSpPr>
        <xdr:cNvPr id="654" name="テキスト ボックス 653"/>
        <xdr:cNvSpPr txBox="1"/>
      </xdr:nvSpPr>
      <xdr:spPr>
        <a:xfrm>
          <a:off x="15292017" y="1355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150368</xdr:rowOff>
    </xdr:from>
    <xdr:to>
      <xdr:col>85</xdr:col>
      <xdr:colOff>127000</xdr:colOff>
      <xdr:row>92</xdr:row>
      <xdr:rowOff>154755</xdr:rowOff>
    </xdr:to>
    <xdr:cxnSp macro="">
      <xdr:nvCxnSpPr>
        <xdr:cNvPr id="691" name="直線コネクタ 690"/>
        <xdr:cNvCxnSpPr/>
      </xdr:nvCxnSpPr>
      <xdr:spPr>
        <a:xfrm flipV="1">
          <a:off x="15481300" y="15923768"/>
          <a:ext cx="8382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154755</xdr:rowOff>
    </xdr:from>
    <xdr:to>
      <xdr:col>81</xdr:col>
      <xdr:colOff>50800</xdr:colOff>
      <xdr:row>93</xdr:row>
      <xdr:rowOff>17464</xdr:rowOff>
    </xdr:to>
    <xdr:cxnSp macro="">
      <xdr:nvCxnSpPr>
        <xdr:cNvPr id="694" name="直線コネクタ 693"/>
        <xdr:cNvCxnSpPr/>
      </xdr:nvCxnSpPr>
      <xdr:spPr>
        <a:xfrm flipV="1">
          <a:off x="14592300" y="15928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17464</xdr:rowOff>
    </xdr:from>
    <xdr:to>
      <xdr:col>76</xdr:col>
      <xdr:colOff>114300</xdr:colOff>
      <xdr:row>93</xdr:row>
      <xdr:rowOff>113095</xdr:rowOff>
    </xdr:to>
    <xdr:cxnSp macro="">
      <xdr:nvCxnSpPr>
        <xdr:cNvPr id="697" name="直線コネクタ 696"/>
        <xdr:cNvCxnSpPr/>
      </xdr:nvCxnSpPr>
      <xdr:spPr>
        <a:xfrm flipV="1">
          <a:off x="13703300" y="15962314"/>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9" name="テキスト ボックス 698"/>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98769</xdr:rowOff>
    </xdr:from>
    <xdr:to>
      <xdr:col>71</xdr:col>
      <xdr:colOff>177800</xdr:colOff>
      <xdr:row>93</xdr:row>
      <xdr:rowOff>113095</xdr:rowOff>
    </xdr:to>
    <xdr:cxnSp macro="">
      <xdr:nvCxnSpPr>
        <xdr:cNvPr id="700" name="直線コネクタ 699"/>
        <xdr:cNvCxnSpPr/>
      </xdr:nvCxnSpPr>
      <xdr:spPr>
        <a:xfrm>
          <a:off x="12814300" y="16043619"/>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99568</xdr:rowOff>
    </xdr:from>
    <xdr:to>
      <xdr:col>85</xdr:col>
      <xdr:colOff>177800</xdr:colOff>
      <xdr:row>93</xdr:row>
      <xdr:rowOff>29718</xdr:rowOff>
    </xdr:to>
    <xdr:sp macro="" textlink="">
      <xdr:nvSpPr>
        <xdr:cNvPr id="710" name="楕円 709"/>
        <xdr:cNvSpPr/>
      </xdr:nvSpPr>
      <xdr:spPr>
        <a:xfrm>
          <a:off x="16268700" y="158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122445</xdr:rowOff>
    </xdr:from>
    <xdr:ext cx="599010" cy="259045"/>
    <xdr:sp macro="" textlink="">
      <xdr:nvSpPr>
        <xdr:cNvPr id="711" name="公債費該当値テキスト"/>
        <xdr:cNvSpPr txBox="1"/>
      </xdr:nvSpPr>
      <xdr:spPr>
        <a:xfrm>
          <a:off x="16370300" y="1572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103955</xdr:rowOff>
    </xdr:from>
    <xdr:to>
      <xdr:col>81</xdr:col>
      <xdr:colOff>101600</xdr:colOff>
      <xdr:row>93</xdr:row>
      <xdr:rowOff>34105</xdr:rowOff>
    </xdr:to>
    <xdr:sp macro="" textlink="">
      <xdr:nvSpPr>
        <xdr:cNvPr id="712" name="楕円 711"/>
        <xdr:cNvSpPr/>
      </xdr:nvSpPr>
      <xdr:spPr>
        <a:xfrm>
          <a:off x="15430500" y="158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50632</xdr:rowOff>
    </xdr:from>
    <xdr:ext cx="599010" cy="259045"/>
    <xdr:sp macro="" textlink="">
      <xdr:nvSpPr>
        <xdr:cNvPr id="713" name="テキスト ボックス 712"/>
        <xdr:cNvSpPr txBox="1"/>
      </xdr:nvSpPr>
      <xdr:spPr>
        <a:xfrm>
          <a:off x="15181795" y="1565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138114</xdr:rowOff>
    </xdr:from>
    <xdr:to>
      <xdr:col>76</xdr:col>
      <xdr:colOff>165100</xdr:colOff>
      <xdr:row>93</xdr:row>
      <xdr:rowOff>68264</xdr:rowOff>
    </xdr:to>
    <xdr:sp macro="" textlink="">
      <xdr:nvSpPr>
        <xdr:cNvPr id="714" name="楕円 713"/>
        <xdr:cNvSpPr/>
      </xdr:nvSpPr>
      <xdr:spPr>
        <a:xfrm>
          <a:off x="14541500" y="159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84791</xdr:rowOff>
    </xdr:from>
    <xdr:ext cx="599010" cy="259045"/>
    <xdr:sp macro="" textlink="">
      <xdr:nvSpPr>
        <xdr:cNvPr id="715" name="テキスト ボックス 714"/>
        <xdr:cNvSpPr txBox="1"/>
      </xdr:nvSpPr>
      <xdr:spPr>
        <a:xfrm>
          <a:off x="14292795" y="1568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62295</xdr:rowOff>
    </xdr:from>
    <xdr:to>
      <xdr:col>72</xdr:col>
      <xdr:colOff>38100</xdr:colOff>
      <xdr:row>93</xdr:row>
      <xdr:rowOff>163895</xdr:rowOff>
    </xdr:to>
    <xdr:sp macro="" textlink="">
      <xdr:nvSpPr>
        <xdr:cNvPr id="716" name="楕円 715"/>
        <xdr:cNvSpPr/>
      </xdr:nvSpPr>
      <xdr:spPr>
        <a:xfrm>
          <a:off x="13652500" y="16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8972</xdr:rowOff>
    </xdr:from>
    <xdr:ext cx="534377" cy="259045"/>
    <xdr:sp macro="" textlink="">
      <xdr:nvSpPr>
        <xdr:cNvPr id="717" name="テキスト ボックス 716"/>
        <xdr:cNvSpPr txBox="1"/>
      </xdr:nvSpPr>
      <xdr:spPr>
        <a:xfrm>
          <a:off x="13436111" y="157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47969</xdr:rowOff>
    </xdr:from>
    <xdr:to>
      <xdr:col>67</xdr:col>
      <xdr:colOff>101600</xdr:colOff>
      <xdr:row>93</xdr:row>
      <xdr:rowOff>149569</xdr:rowOff>
    </xdr:to>
    <xdr:sp macro="" textlink="">
      <xdr:nvSpPr>
        <xdr:cNvPr id="718" name="楕円 717"/>
        <xdr:cNvSpPr/>
      </xdr:nvSpPr>
      <xdr:spPr>
        <a:xfrm>
          <a:off x="12763500" y="159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166096</xdr:rowOff>
    </xdr:from>
    <xdr:ext cx="534377" cy="259045"/>
    <xdr:sp macro="" textlink="">
      <xdr:nvSpPr>
        <xdr:cNvPr id="719" name="テキスト ボックス 718"/>
        <xdr:cNvSpPr txBox="1"/>
      </xdr:nvSpPr>
      <xdr:spPr>
        <a:xfrm>
          <a:off x="12547111" y="157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205,236</a:t>
          </a:r>
          <a:r>
            <a:rPr kumimoji="1" lang="ja-JP" altLang="en-US" sz="1300">
              <a:latin typeface="ＭＳ Ｐゴシック" panose="020B0600070205080204" pitchFamily="50" charset="-128"/>
              <a:ea typeface="ＭＳ Ｐゴシック" panose="020B0600070205080204" pitchFamily="50" charset="-128"/>
            </a:rPr>
            <a:t>円で、類似団体平均に比べ高い水準にある。これは平成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年度から実施している子ども医療費助成（中学生まで）や平成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年度から実施している保育所等第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子以降支援助成（第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子以降保育料無償化）などの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子育て支援事業の取り組みによるものである。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農林水産業費において、住民一人当たりコストが</a:t>
          </a:r>
          <a:r>
            <a:rPr kumimoji="1" lang="en-US" altLang="ja-JP" sz="1300">
              <a:latin typeface="ＭＳ Ｐゴシック" panose="020B0600070205080204" pitchFamily="50" charset="-128"/>
              <a:ea typeface="ＭＳ Ｐゴシック" panose="020B0600070205080204" pitchFamily="50" charset="-128"/>
            </a:rPr>
            <a:t>58,347</a:t>
          </a:r>
          <a:r>
            <a:rPr kumimoji="1" lang="ja-JP" altLang="en-US" sz="1300">
              <a:latin typeface="ＭＳ Ｐゴシック" panose="020B0600070205080204" pitchFamily="50" charset="-128"/>
              <a:ea typeface="ＭＳ Ｐゴシック" panose="020B0600070205080204" pitchFamily="50" charset="-128"/>
            </a:rPr>
            <a:t>円と類似団体平均と比べ高い要因としては、第１次産業が基幹産業であることから、市の方針として農業振興事業を重点的に実施しているためである。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消防費は、住民一人当たりコストが</a:t>
          </a:r>
          <a:r>
            <a:rPr kumimoji="1" lang="en-US" altLang="ja-JP" sz="1300">
              <a:latin typeface="ＭＳ Ｐゴシック" panose="020B0600070205080204" pitchFamily="50" charset="-128"/>
              <a:ea typeface="ＭＳ Ｐゴシック" panose="020B0600070205080204" pitchFamily="50" charset="-128"/>
            </a:rPr>
            <a:t>41,863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非常に高い状況となっている。これは、５町村合併を経たことによる特殊な事情であり、消防費における職員や施設が類似団体のそれよりも過多な状況にあ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年度までは実質収支、実質単年度収支ともに継続的に黒字を確保している。平成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財政調整基金残高減少は、収支における実質的な財源不足によるものではなく、新たな基金設置の原資として取崩したものである。実質単年度収支も同様の要因で赤字となっている。今後、普通交付税における合併算定替の段階的縮減、また平成</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年度からの一本算定等、歳入の先細りが懸念されるため、経常経費の節減に努め、財政調整基金の残高を確保して、財政基盤の強化を図っていく必要がある。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全ての会計において黒字を計上している。引き続き経費削減の徹底に努め、税や使用料等自主財源の安定的な確保を図り、今後も各会計において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304;&#36001;&#25919;&#29366;&#27841;&#36039;&#26009;&#38598;&#12305;_022098_&#12388;&#12364;&#12427;&#24066;_2017(2&#22238;&#30446;&#12288;&#21476;&#24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124.3</v>
          </cell>
          <cell r="CN51">
            <v>116.3</v>
          </cell>
          <cell r="CV51">
            <v>113.6</v>
          </cell>
        </row>
        <row r="53">
          <cell r="CF53">
            <v>59.8</v>
          </cell>
          <cell r="CN53">
            <v>59.8</v>
          </cell>
          <cell r="CV53">
            <v>61.2</v>
          </cell>
        </row>
        <row r="55">
          <cell r="AN55" t="str">
            <v>類似団体内平均値</v>
          </cell>
          <cell r="CF55">
            <v>32.799999999999997</v>
          </cell>
          <cell r="CN55">
            <v>20.2</v>
          </cell>
          <cell r="CV55">
            <v>19</v>
          </cell>
        </row>
        <row r="57">
          <cell r="CF57">
            <v>58.6</v>
          </cell>
          <cell r="CN57">
            <v>53.6</v>
          </cell>
          <cell r="CV57">
            <v>53</v>
          </cell>
        </row>
        <row r="72">
          <cell r="BP72" t="str">
            <v>H25</v>
          </cell>
          <cell r="BX72" t="str">
            <v>H26</v>
          </cell>
          <cell r="CF72" t="str">
            <v>H27</v>
          </cell>
          <cell r="CN72" t="str">
            <v>H28</v>
          </cell>
          <cell r="CV72" t="str">
            <v>H29</v>
          </cell>
        </row>
        <row r="73">
          <cell r="AN73" t="str">
            <v>当該団体値</v>
          </cell>
          <cell r="BP73">
            <v>138.1</v>
          </cell>
          <cell r="BX73">
            <v>133.30000000000001</v>
          </cell>
          <cell r="CF73">
            <v>124.3</v>
          </cell>
          <cell r="CN73">
            <v>116.3</v>
          </cell>
          <cell r="CV73">
            <v>113.6</v>
          </cell>
        </row>
        <row r="75">
          <cell r="BP75">
            <v>14.5</v>
          </cell>
          <cell r="BX75">
            <v>13.3</v>
          </cell>
          <cell r="CF75">
            <v>12.2</v>
          </cell>
          <cell r="CN75">
            <v>11.9</v>
          </cell>
          <cell r="CV75">
            <v>11.9</v>
          </cell>
        </row>
        <row r="77">
          <cell r="AN77" t="str">
            <v>類似団体内平均値</v>
          </cell>
          <cell r="BP77">
            <v>52.8</v>
          </cell>
          <cell r="BX77">
            <v>48.6</v>
          </cell>
          <cell r="CF77">
            <v>32.799999999999997</v>
          </cell>
          <cell r="CN77">
            <v>20.2</v>
          </cell>
          <cell r="CV77">
            <v>19</v>
          </cell>
        </row>
        <row r="79">
          <cell r="BP79">
            <v>11.5</v>
          </cell>
          <cell r="BX79">
            <v>10.4</v>
          </cell>
          <cell r="CF79">
            <v>9.5</v>
          </cell>
          <cell r="CN79">
            <v>8.6</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workbookViewId="0"/>
  </sheetViews>
  <sheetFormatPr defaultColWidth="0" defaultRowHeight="10.8" zeroHeight="1" x14ac:dyDescent="0.2"/>
  <cols>
    <col min="1" max="11" width="2.109375" style="166" customWidth="1"/>
    <col min="12" max="12" width="2.21875" style="166" customWidth="1"/>
    <col min="13" max="17" width="2.33203125" style="166" customWidth="1"/>
    <col min="18" max="119" width="2.109375" style="166" customWidth="1"/>
    <col min="120" max="16384" width="0" style="166" hidden="1"/>
  </cols>
  <sheetData>
    <row r="1" spans="1:119" ht="33" customHeight="1" x14ac:dyDescent="0.2">
      <c r="A1" s="164"/>
      <c r="B1" s="379" t="s">
        <v>74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65"/>
      <c r="DK1" s="165"/>
      <c r="DL1" s="165"/>
      <c r="DM1" s="165"/>
      <c r="DN1" s="165"/>
      <c r="DO1" s="165"/>
    </row>
    <row r="2" spans="1:119" ht="24" thickBot="1" x14ac:dyDescent="0.25">
      <c r="A2" s="164"/>
      <c r="B2" s="167" t="s">
        <v>75</v>
      </c>
      <c r="C2" s="167"/>
      <c r="D2" s="168"/>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row>
    <row r="3" spans="1:119" ht="18.75" customHeight="1" thickBot="1" x14ac:dyDescent="0.25">
      <c r="A3" s="165"/>
      <c r="B3" s="380" t="s">
        <v>76</v>
      </c>
      <c r="C3" s="381"/>
      <c r="D3" s="381"/>
      <c r="E3" s="382"/>
      <c r="F3" s="382"/>
      <c r="G3" s="382"/>
      <c r="H3" s="382"/>
      <c r="I3" s="382"/>
      <c r="J3" s="382"/>
      <c r="K3" s="382"/>
      <c r="L3" s="382" t="s">
        <v>77</v>
      </c>
      <c r="M3" s="382"/>
      <c r="N3" s="382"/>
      <c r="O3" s="382"/>
      <c r="P3" s="382"/>
      <c r="Q3" s="382"/>
      <c r="R3" s="389"/>
      <c r="S3" s="389"/>
      <c r="T3" s="389"/>
      <c r="U3" s="389"/>
      <c r="V3" s="390"/>
      <c r="W3" s="364" t="s">
        <v>78</v>
      </c>
      <c r="X3" s="365"/>
      <c r="Y3" s="365"/>
      <c r="Z3" s="365"/>
      <c r="AA3" s="365"/>
      <c r="AB3" s="381"/>
      <c r="AC3" s="389" t="s">
        <v>79</v>
      </c>
      <c r="AD3" s="365"/>
      <c r="AE3" s="365"/>
      <c r="AF3" s="365"/>
      <c r="AG3" s="365"/>
      <c r="AH3" s="365"/>
      <c r="AI3" s="365"/>
      <c r="AJ3" s="365"/>
      <c r="AK3" s="365"/>
      <c r="AL3" s="366"/>
      <c r="AM3" s="364" t="s">
        <v>80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81</v>
      </c>
      <c r="BO3" s="365"/>
      <c r="BP3" s="365"/>
      <c r="BQ3" s="365"/>
      <c r="BR3" s="365"/>
      <c r="BS3" s="365"/>
      <c r="BT3" s="365"/>
      <c r="BU3" s="366"/>
      <c r="BV3" s="364" t="s">
        <v>82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83</v>
      </c>
      <c r="CU3" s="365"/>
      <c r="CV3" s="365"/>
      <c r="CW3" s="365"/>
      <c r="CX3" s="365"/>
      <c r="CY3" s="365"/>
      <c r="CZ3" s="365"/>
      <c r="DA3" s="366"/>
      <c r="DB3" s="364" t="s">
        <v>84</v>
      </c>
      <c r="DC3" s="365"/>
      <c r="DD3" s="365"/>
      <c r="DE3" s="365"/>
      <c r="DF3" s="365"/>
      <c r="DG3" s="365"/>
      <c r="DH3" s="365"/>
      <c r="DI3" s="366"/>
      <c r="DJ3" s="164"/>
      <c r="DK3" s="164"/>
      <c r="DL3" s="164"/>
      <c r="DM3" s="164"/>
      <c r="DN3" s="164"/>
      <c r="DO3" s="164"/>
    </row>
    <row r="4" spans="1:119" ht="18.75" customHeight="1" x14ac:dyDescent="0.2">
      <c r="A4" s="165"/>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85</v>
      </c>
      <c r="AZ4" s="368"/>
      <c r="BA4" s="368"/>
      <c r="BB4" s="368"/>
      <c r="BC4" s="368"/>
      <c r="BD4" s="368"/>
      <c r="BE4" s="368"/>
      <c r="BF4" s="368"/>
      <c r="BG4" s="368"/>
      <c r="BH4" s="368"/>
      <c r="BI4" s="368"/>
      <c r="BJ4" s="368"/>
      <c r="BK4" s="368"/>
      <c r="BL4" s="368"/>
      <c r="BM4" s="369"/>
      <c r="BN4" s="370">
        <v>25282332</v>
      </c>
      <c r="BO4" s="371"/>
      <c r="BP4" s="371"/>
      <c r="BQ4" s="371"/>
      <c r="BR4" s="371"/>
      <c r="BS4" s="371"/>
      <c r="BT4" s="371"/>
      <c r="BU4" s="372"/>
      <c r="BV4" s="370">
        <v>26160508</v>
      </c>
      <c r="BW4" s="371"/>
      <c r="BX4" s="371"/>
      <c r="BY4" s="371"/>
      <c r="BZ4" s="371"/>
      <c r="CA4" s="371"/>
      <c r="CB4" s="371"/>
      <c r="CC4" s="372"/>
      <c r="CD4" s="373" t="s">
        <v>86</v>
      </c>
      <c r="CE4" s="374"/>
      <c r="CF4" s="374"/>
      <c r="CG4" s="374"/>
      <c r="CH4" s="374"/>
      <c r="CI4" s="374"/>
      <c r="CJ4" s="374"/>
      <c r="CK4" s="374"/>
      <c r="CL4" s="374"/>
      <c r="CM4" s="374"/>
      <c r="CN4" s="374"/>
      <c r="CO4" s="374"/>
      <c r="CP4" s="374"/>
      <c r="CQ4" s="374"/>
      <c r="CR4" s="374"/>
      <c r="CS4" s="375"/>
      <c r="CT4" s="376">
        <v>3</v>
      </c>
      <c r="CU4" s="377"/>
      <c r="CV4" s="377"/>
      <c r="CW4" s="377"/>
      <c r="CX4" s="377"/>
      <c r="CY4" s="377"/>
      <c r="CZ4" s="377"/>
      <c r="DA4" s="378"/>
      <c r="DB4" s="376">
        <v>4.0999999999999996</v>
      </c>
      <c r="DC4" s="377"/>
      <c r="DD4" s="377"/>
      <c r="DE4" s="377"/>
      <c r="DF4" s="377"/>
      <c r="DG4" s="377"/>
      <c r="DH4" s="377"/>
      <c r="DI4" s="378"/>
      <c r="DJ4" s="164"/>
      <c r="DK4" s="164"/>
      <c r="DL4" s="164"/>
      <c r="DM4" s="164"/>
      <c r="DN4" s="164"/>
      <c r="DO4" s="164"/>
    </row>
    <row r="5" spans="1:119" ht="18.75" customHeight="1" x14ac:dyDescent="0.2">
      <c r="A5" s="165"/>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87</v>
      </c>
      <c r="AN5" s="437"/>
      <c r="AO5" s="437"/>
      <c r="AP5" s="437"/>
      <c r="AQ5" s="437"/>
      <c r="AR5" s="437"/>
      <c r="AS5" s="437"/>
      <c r="AT5" s="438"/>
      <c r="AU5" s="439" t="s">
        <v>88</v>
      </c>
      <c r="AV5" s="440"/>
      <c r="AW5" s="440"/>
      <c r="AX5" s="440"/>
      <c r="AY5" s="441" t="s">
        <v>89</v>
      </c>
      <c r="AZ5" s="442"/>
      <c r="BA5" s="442"/>
      <c r="BB5" s="442"/>
      <c r="BC5" s="442"/>
      <c r="BD5" s="442"/>
      <c r="BE5" s="442"/>
      <c r="BF5" s="442"/>
      <c r="BG5" s="442"/>
      <c r="BH5" s="442"/>
      <c r="BI5" s="442"/>
      <c r="BJ5" s="442"/>
      <c r="BK5" s="442"/>
      <c r="BL5" s="442"/>
      <c r="BM5" s="443"/>
      <c r="BN5" s="407">
        <v>24795333</v>
      </c>
      <c r="BO5" s="408"/>
      <c r="BP5" s="408"/>
      <c r="BQ5" s="408"/>
      <c r="BR5" s="408"/>
      <c r="BS5" s="408"/>
      <c r="BT5" s="408"/>
      <c r="BU5" s="409"/>
      <c r="BV5" s="407">
        <v>25593773</v>
      </c>
      <c r="BW5" s="408"/>
      <c r="BX5" s="408"/>
      <c r="BY5" s="408"/>
      <c r="BZ5" s="408"/>
      <c r="CA5" s="408"/>
      <c r="CB5" s="408"/>
      <c r="CC5" s="409"/>
      <c r="CD5" s="410" t="s">
        <v>90</v>
      </c>
      <c r="CE5" s="411"/>
      <c r="CF5" s="411"/>
      <c r="CG5" s="411"/>
      <c r="CH5" s="411"/>
      <c r="CI5" s="411"/>
      <c r="CJ5" s="411"/>
      <c r="CK5" s="411"/>
      <c r="CL5" s="411"/>
      <c r="CM5" s="411"/>
      <c r="CN5" s="411"/>
      <c r="CO5" s="411"/>
      <c r="CP5" s="411"/>
      <c r="CQ5" s="411"/>
      <c r="CR5" s="411"/>
      <c r="CS5" s="412"/>
      <c r="CT5" s="404">
        <v>88.2</v>
      </c>
      <c r="CU5" s="405"/>
      <c r="CV5" s="405"/>
      <c r="CW5" s="405"/>
      <c r="CX5" s="405"/>
      <c r="CY5" s="405"/>
      <c r="CZ5" s="405"/>
      <c r="DA5" s="406"/>
      <c r="DB5" s="404">
        <v>85.7</v>
      </c>
      <c r="DC5" s="405"/>
      <c r="DD5" s="405"/>
      <c r="DE5" s="405"/>
      <c r="DF5" s="405"/>
      <c r="DG5" s="405"/>
      <c r="DH5" s="405"/>
      <c r="DI5" s="406"/>
      <c r="DJ5" s="164"/>
      <c r="DK5" s="164"/>
      <c r="DL5" s="164"/>
      <c r="DM5" s="164"/>
      <c r="DN5" s="164"/>
      <c r="DO5" s="164"/>
    </row>
    <row r="6" spans="1:119" ht="18.75" customHeight="1" x14ac:dyDescent="0.2">
      <c r="A6" s="165"/>
      <c r="B6" s="413" t="s">
        <v>91</v>
      </c>
      <c r="C6" s="414"/>
      <c r="D6" s="414"/>
      <c r="E6" s="415"/>
      <c r="F6" s="415"/>
      <c r="G6" s="415"/>
      <c r="H6" s="415"/>
      <c r="I6" s="415"/>
      <c r="J6" s="415"/>
      <c r="K6" s="415"/>
      <c r="L6" s="415" t="s">
        <v>92</v>
      </c>
      <c r="M6" s="415"/>
      <c r="N6" s="415"/>
      <c r="O6" s="415"/>
      <c r="P6" s="415"/>
      <c r="Q6" s="415"/>
      <c r="R6" s="419"/>
      <c r="S6" s="419"/>
      <c r="T6" s="419"/>
      <c r="U6" s="419"/>
      <c r="V6" s="420"/>
      <c r="W6" s="423" t="s">
        <v>93</v>
      </c>
      <c r="X6" s="424"/>
      <c r="Y6" s="424"/>
      <c r="Z6" s="424"/>
      <c r="AA6" s="424"/>
      <c r="AB6" s="414"/>
      <c r="AC6" s="427" t="s">
        <v>94</v>
      </c>
      <c r="AD6" s="428"/>
      <c r="AE6" s="428"/>
      <c r="AF6" s="428"/>
      <c r="AG6" s="428"/>
      <c r="AH6" s="428"/>
      <c r="AI6" s="428"/>
      <c r="AJ6" s="428"/>
      <c r="AK6" s="428"/>
      <c r="AL6" s="429"/>
      <c r="AM6" s="436" t="s">
        <v>95</v>
      </c>
      <c r="AN6" s="437"/>
      <c r="AO6" s="437"/>
      <c r="AP6" s="437"/>
      <c r="AQ6" s="437"/>
      <c r="AR6" s="437"/>
      <c r="AS6" s="437"/>
      <c r="AT6" s="438"/>
      <c r="AU6" s="439" t="s">
        <v>96</v>
      </c>
      <c r="AV6" s="440"/>
      <c r="AW6" s="440"/>
      <c r="AX6" s="440"/>
      <c r="AY6" s="441" t="s">
        <v>97</v>
      </c>
      <c r="AZ6" s="442"/>
      <c r="BA6" s="442"/>
      <c r="BB6" s="442"/>
      <c r="BC6" s="442"/>
      <c r="BD6" s="442"/>
      <c r="BE6" s="442"/>
      <c r="BF6" s="442"/>
      <c r="BG6" s="442"/>
      <c r="BH6" s="442"/>
      <c r="BI6" s="442"/>
      <c r="BJ6" s="442"/>
      <c r="BK6" s="442"/>
      <c r="BL6" s="442"/>
      <c r="BM6" s="443"/>
      <c r="BN6" s="407">
        <v>486999</v>
      </c>
      <c r="BO6" s="408"/>
      <c r="BP6" s="408"/>
      <c r="BQ6" s="408"/>
      <c r="BR6" s="408"/>
      <c r="BS6" s="408"/>
      <c r="BT6" s="408"/>
      <c r="BU6" s="409"/>
      <c r="BV6" s="407">
        <v>566735</v>
      </c>
      <c r="BW6" s="408"/>
      <c r="BX6" s="408"/>
      <c r="BY6" s="408"/>
      <c r="BZ6" s="408"/>
      <c r="CA6" s="408"/>
      <c r="CB6" s="408"/>
      <c r="CC6" s="409"/>
      <c r="CD6" s="410" t="s">
        <v>98</v>
      </c>
      <c r="CE6" s="411"/>
      <c r="CF6" s="411"/>
      <c r="CG6" s="411"/>
      <c r="CH6" s="411"/>
      <c r="CI6" s="411"/>
      <c r="CJ6" s="411"/>
      <c r="CK6" s="411"/>
      <c r="CL6" s="411"/>
      <c r="CM6" s="411"/>
      <c r="CN6" s="411"/>
      <c r="CO6" s="411"/>
      <c r="CP6" s="411"/>
      <c r="CQ6" s="411"/>
      <c r="CR6" s="411"/>
      <c r="CS6" s="412"/>
      <c r="CT6" s="444">
        <v>91.8</v>
      </c>
      <c r="CU6" s="445"/>
      <c r="CV6" s="445"/>
      <c r="CW6" s="445"/>
      <c r="CX6" s="445"/>
      <c r="CY6" s="445"/>
      <c r="CZ6" s="445"/>
      <c r="DA6" s="446"/>
      <c r="DB6" s="444">
        <v>89.2</v>
      </c>
      <c r="DC6" s="445"/>
      <c r="DD6" s="445"/>
      <c r="DE6" s="445"/>
      <c r="DF6" s="445"/>
      <c r="DG6" s="445"/>
      <c r="DH6" s="445"/>
      <c r="DI6" s="446"/>
      <c r="DJ6" s="164"/>
      <c r="DK6" s="164"/>
      <c r="DL6" s="164"/>
      <c r="DM6" s="164"/>
      <c r="DN6" s="164"/>
      <c r="DO6" s="164"/>
    </row>
    <row r="7" spans="1:119" ht="18.75" customHeight="1" x14ac:dyDescent="0.2">
      <c r="A7" s="165"/>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99</v>
      </c>
      <c r="AN7" s="437"/>
      <c r="AO7" s="437"/>
      <c r="AP7" s="437"/>
      <c r="AQ7" s="437"/>
      <c r="AR7" s="437"/>
      <c r="AS7" s="437"/>
      <c r="AT7" s="438"/>
      <c r="AU7" s="439" t="s">
        <v>100</v>
      </c>
      <c r="AV7" s="440"/>
      <c r="AW7" s="440"/>
      <c r="AX7" s="440"/>
      <c r="AY7" s="441" t="s">
        <v>101</v>
      </c>
      <c r="AZ7" s="442"/>
      <c r="BA7" s="442"/>
      <c r="BB7" s="442"/>
      <c r="BC7" s="442"/>
      <c r="BD7" s="442"/>
      <c r="BE7" s="442"/>
      <c r="BF7" s="442"/>
      <c r="BG7" s="442"/>
      <c r="BH7" s="442"/>
      <c r="BI7" s="442"/>
      <c r="BJ7" s="442"/>
      <c r="BK7" s="442"/>
      <c r="BL7" s="442"/>
      <c r="BM7" s="443"/>
      <c r="BN7" s="407">
        <v>104504</v>
      </c>
      <c r="BO7" s="408"/>
      <c r="BP7" s="408"/>
      <c r="BQ7" s="408"/>
      <c r="BR7" s="408"/>
      <c r="BS7" s="408"/>
      <c r="BT7" s="408"/>
      <c r="BU7" s="409"/>
      <c r="BV7" s="407">
        <v>17291</v>
      </c>
      <c r="BW7" s="408"/>
      <c r="BX7" s="408"/>
      <c r="BY7" s="408"/>
      <c r="BZ7" s="408"/>
      <c r="CA7" s="408"/>
      <c r="CB7" s="408"/>
      <c r="CC7" s="409"/>
      <c r="CD7" s="410" t="s">
        <v>102</v>
      </c>
      <c r="CE7" s="411"/>
      <c r="CF7" s="411"/>
      <c r="CG7" s="411"/>
      <c r="CH7" s="411"/>
      <c r="CI7" s="411"/>
      <c r="CJ7" s="411"/>
      <c r="CK7" s="411"/>
      <c r="CL7" s="411"/>
      <c r="CM7" s="411"/>
      <c r="CN7" s="411"/>
      <c r="CO7" s="411"/>
      <c r="CP7" s="411"/>
      <c r="CQ7" s="411"/>
      <c r="CR7" s="411"/>
      <c r="CS7" s="412"/>
      <c r="CT7" s="407">
        <v>12946157</v>
      </c>
      <c r="CU7" s="408"/>
      <c r="CV7" s="408"/>
      <c r="CW7" s="408"/>
      <c r="CX7" s="408"/>
      <c r="CY7" s="408"/>
      <c r="CZ7" s="408"/>
      <c r="DA7" s="409"/>
      <c r="DB7" s="407">
        <v>13267263</v>
      </c>
      <c r="DC7" s="408"/>
      <c r="DD7" s="408"/>
      <c r="DE7" s="408"/>
      <c r="DF7" s="408"/>
      <c r="DG7" s="408"/>
      <c r="DH7" s="408"/>
      <c r="DI7" s="409"/>
      <c r="DJ7" s="164"/>
      <c r="DK7" s="164"/>
      <c r="DL7" s="164"/>
      <c r="DM7" s="164"/>
      <c r="DN7" s="164"/>
      <c r="DO7" s="164"/>
    </row>
    <row r="8" spans="1:119" ht="18.75" customHeight="1" thickBot="1" x14ac:dyDescent="0.25">
      <c r="A8" s="165"/>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103</v>
      </c>
      <c r="AN8" s="437"/>
      <c r="AO8" s="437"/>
      <c r="AP8" s="437"/>
      <c r="AQ8" s="437"/>
      <c r="AR8" s="437"/>
      <c r="AS8" s="437"/>
      <c r="AT8" s="438"/>
      <c r="AU8" s="439" t="s">
        <v>100</v>
      </c>
      <c r="AV8" s="440"/>
      <c r="AW8" s="440"/>
      <c r="AX8" s="440"/>
      <c r="AY8" s="441" t="s">
        <v>104</v>
      </c>
      <c r="AZ8" s="442"/>
      <c r="BA8" s="442"/>
      <c r="BB8" s="442"/>
      <c r="BC8" s="442"/>
      <c r="BD8" s="442"/>
      <c r="BE8" s="442"/>
      <c r="BF8" s="442"/>
      <c r="BG8" s="442"/>
      <c r="BH8" s="442"/>
      <c r="BI8" s="442"/>
      <c r="BJ8" s="442"/>
      <c r="BK8" s="442"/>
      <c r="BL8" s="442"/>
      <c r="BM8" s="443"/>
      <c r="BN8" s="407">
        <v>382495</v>
      </c>
      <c r="BO8" s="408"/>
      <c r="BP8" s="408"/>
      <c r="BQ8" s="408"/>
      <c r="BR8" s="408"/>
      <c r="BS8" s="408"/>
      <c r="BT8" s="408"/>
      <c r="BU8" s="409"/>
      <c r="BV8" s="407">
        <v>549444</v>
      </c>
      <c r="BW8" s="408"/>
      <c r="BX8" s="408"/>
      <c r="BY8" s="408"/>
      <c r="BZ8" s="408"/>
      <c r="CA8" s="408"/>
      <c r="CB8" s="408"/>
      <c r="CC8" s="409"/>
      <c r="CD8" s="410" t="s">
        <v>105</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0.23</v>
      </c>
      <c r="DC8" s="448"/>
      <c r="DD8" s="448"/>
      <c r="DE8" s="448"/>
      <c r="DF8" s="448"/>
      <c r="DG8" s="448"/>
      <c r="DH8" s="448"/>
      <c r="DI8" s="449"/>
      <c r="DJ8" s="164"/>
      <c r="DK8" s="164"/>
      <c r="DL8" s="164"/>
      <c r="DM8" s="164"/>
      <c r="DN8" s="164"/>
      <c r="DO8" s="164"/>
    </row>
    <row r="9" spans="1:119" ht="18.75" customHeight="1" thickBot="1" x14ac:dyDescent="0.25">
      <c r="A9" s="165"/>
      <c r="B9" s="401" t="s">
        <v>106</v>
      </c>
      <c r="C9" s="402"/>
      <c r="D9" s="402"/>
      <c r="E9" s="402"/>
      <c r="F9" s="402"/>
      <c r="G9" s="402"/>
      <c r="H9" s="402"/>
      <c r="I9" s="402"/>
      <c r="J9" s="402"/>
      <c r="K9" s="450"/>
      <c r="L9" s="451" t="s">
        <v>107</v>
      </c>
      <c r="M9" s="452"/>
      <c r="N9" s="452"/>
      <c r="O9" s="452"/>
      <c r="P9" s="452"/>
      <c r="Q9" s="453"/>
      <c r="R9" s="454">
        <v>33316</v>
      </c>
      <c r="S9" s="455"/>
      <c r="T9" s="455"/>
      <c r="U9" s="455"/>
      <c r="V9" s="456"/>
      <c r="W9" s="364" t="s">
        <v>108</v>
      </c>
      <c r="X9" s="365"/>
      <c r="Y9" s="365"/>
      <c r="Z9" s="365"/>
      <c r="AA9" s="365"/>
      <c r="AB9" s="365"/>
      <c r="AC9" s="365"/>
      <c r="AD9" s="365"/>
      <c r="AE9" s="365"/>
      <c r="AF9" s="365"/>
      <c r="AG9" s="365"/>
      <c r="AH9" s="365"/>
      <c r="AI9" s="365"/>
      <c r="AJ9" s="365"/>
      <c r="AK9" s="365"/>
      <c r="AL9" s="366"/>
      <c r="AM9" s="436" t="s">
        <v>109</v>
      </c>
      <c r="AN9" s="437"/>
      <c r="AO9" s="437"/>
      <c r="AP9" s="437"/>
      <c r="AQ9" s="437"/>
      <c r="AR9" s="437"/>
      <c r="AS9" s="437"/>
      <c r="AT9" s="438"/>
      <c r="AU9" s="439" t="s">
        <v>110</v>
      </c>
      <c r="AV9" s="440"/>
      <c r="AW9" s="440"/>
      <c r="AX9" s="440"/>
      <c r="AY9" s="441" t="s">
        <v>111</v>
      </c>
      <c r="AZ9" s="442"/>
      <c r="BA9" s="442"/>
      <c r="BB9" s="442"/>
      <c r="BC9" s="442"/>
      <c r="BD9" s="442"/>
      <c r="BE9" s="442"/>
      <c r="BF9" s="442"/>
      <c r="BG9" s="442"/>
      <c r="BH9" s="442"/>
      <c r="BI9" s="442"/>
      <c r="BJ9" s="442"/>
      <c r="BK9" s="442"/>
      <c r="BL9" s="442"/>
      <c r="BM9" s="443"/>
      <c r="BN9" s="407">
        <v>-166949</v>
      </c>
      <c r="BO9" s="408"/>
      <c r="BP9" s="408"/>
      <c r="BQ9" s="408"/>
      <c r="BR9" s="408"/>
      <c r="BS9" s="408"/>
      <c r="BT9" s="408"/>
      <c r="BU9" s="409"/>
      <c r="BV9" s="407">
        <v>48013</v>
      </c>
      <c r="BW9" s="408"/>
      <c r="BX9" s="408"/>
      <c r="BY9" s="408"/>
      <c r="BZ9" s="408"/>
      <c r="CA9" s="408"/>
      <c r="CB9" s="408"/>
      <c r="CC9" s="409"/>
      <c r="CD9" s="410" t="s">
        <v>112</v>
      </c>
      <c r="CE9" s="411"/>
      <c r="CF9" s="411"/>
      <c r="CG9" s="411"/>
      <c r="CH9" s="411"/>
      <c r="CI9" s="411"/>
      <c r="CJ9" s="411"/>
      <c r="CK9" s="411"/>
      <c r="CL9" s="411"/>
      <c r="CM9" s="411"/>
      <c r="CN9" s="411"/>
      <c r="CO9" s="411"/>
      <c r="CP9" s="411"/>
      <c r="CQ9" s="411"/>
      <c r="CR9" s="411"/>
      <c r="CS9" s="412"/>
      <c r="CT9" s="404">
        <v>19.3</v>
      </c>
      <c r="CU9" s="405"/>
      <c r="CV9" s="405"/>
      <c r="CW9" s="405"/>
      <c r="CX9" s="405"/>
      <c r="CY9" s="405"/>
      <c r="CZ9" s="405"/>
      <c r="DA9" s="406"/>
      <c r="DB9" s="404">
        <v>21.5</v>
      </c>
      <c r="DC9" s="405"/>
      <c r="DD9" s="405"/>
      <c r="DE9" s="405"/>
      <c r="DF9" s="405"/>
      <c r="DG9" s="405"/>
      <c r="DH9" s="405"/>
      <c r="DI9" s="406"/>
      <c r="DJ9" s="164"/>
      <c r="DK9" s="164"/>
      <c r="DL9" s="164"/>
      <c r="DM9" s="164"/>
      <c r="DN9" s="164"/>
      <c r="DO9" s="164"/>
    </row>
    <row r="10" spans="1:119" ht="18.75" customHeight="1" thickBot="1" x14ac:dyDescent="0.25">
      <c r="A10" s="165"/>
      <c r="B10" s="401"/>
      <c r="C10" s="402"/>
      <c r="D10" s="402"/>
      <c r="E10" s="402"/>
      <c r="F10" s="402"/>
      <c r="G10" s="402"/>
      <c r="H10" s="402"/>
      <c r="I10" s="402"/>
      <c r="J10" s="402"/>
      <c r="K10" s="450"/>
      <c r="L10" s="457" t="s">
        <v>113</v>
      </c>
      <c r="M10" s="437"/>
      <c r="N10" s="437"/>
      <c r="O10" s="437"/>
      <c r="P10" s="437"/>
      <c r="Q10" s="438"/>
      <c r="R10" s="458">
        <v>37243</v>
      </c>
      <c r="S10" s="459"/>
      <c r="T10" s="459"/>
      <c r="U10" s="459"/>
      <c r="V10" s="460"/>
      <c r="W10" s="395"/>
      <c r="X10" s="396"/>
      <c r="Y10" s="396"/>
      <c r="Z10" s="396"/>
      <c r="AA10" s="396"/>
      <c r="AB10" s="396"/>
      <c r="AC10" s="396"/>
      <c r="AD10" s="396"/>
      <c r="AE10" s="396"/>
      <c r="AF10" s="396"/>
      <c r="AG10" s="396"/>
      <c r="AH10" s="396"/>
      <c r="AI10" s="396"/>
      <c r="AJ10" s="396"/>
      <c r="AK10" s="396"/>
      <c r="AL10" s="399"/>
      <c r="AM10" s="436" t="s">
        <v>114</v>
      </c>
      <c r="AN10" s="437"/>
      <c r="AO10" s="437"/>
      <c r="AP10" s="437"/>
      <c r="AQ10" s="437"/>
      <c r="AR10" s="437"/>
      <c r="AS10" s="437"/>
      <c r="AT10" s="438"/>
      <c r="AU10" s="439" t="s">
        <v>115</v>
      </c>
      <c r="AV10" s="440"/>
      <c r="AW10" s="440"/>
      <c r="AX10" s="440"/>
      <c r="AY10" s="441" t="s">
        <v>116</v>
      </c>
      <c r="AZ10" s="442"/>
      <c r="BA10" s="442"/>
      <c r="BB10" s="442"/>
      <c r="BC10" s="442"/>
      <c r="BD10" s="442"/>
      <c r="BE10" s="442"/>
      <c r="BF10" s="442"/>
      <c r="BG10" s="442"/>
      <c r="BH10" s="442"/>
      <c r="BI10" s="442"/>
      <c r="BJ10" s="442"/>
      <c r="BK10" s="442"/>
      <c r="BL10" s="442"/>
      <c r="BM10" s="443"/>
      <c r="BN10" s="407">
        <v>4662</v>
      </c>
      <c r="BO10" s="408"/>
      <c r="BP10" s="408"/>
      <c r="BQ10" s="408"/>
      <c r="BR10" s="408"/>
      <c r="BS10" s="408"/>
      <c r="BT10" s="408"/>
      <c r="BU10" s="409"/>
      <c r="BV10" s="407">
        <v>602166</v>
      </c>
      <c r="BW10" s="408"/>
      <c r="BX10" s="408"/>
      <c r="BY10" s="408"/>
      <c r="BZ10" s="408"/>
      <c r="CA10" s="408"/>
      <c r="CB10" s="408"/>
      <c r="CC10" s="409"/>
      <c r="CD10" s="169" t="s">
        <v>117</v>
      </c>
      <c r="CE10" s="170"/>
      <c r="CF10" s="170"/>
      <c r="CG10" s="170"/>
      <c r="CH10" s="170"/>
      <c r="CI10" s="170"/>
      <c r="CJ10" s="170"/>
      <c r="CK10" s="170"/>
      <c r="CL10" s="170"/>
      <c r="CM10" s="170"/>
      <c r="CN10" s="170"/>
      <c r="CO10" s="170"/>
      <c r="CP10" s="170"/>
      <c r="CQ10" s="170"/>
      <c r="CR10" s="170"/>
      <c r="CS10" s="171"/>
      <c r="CT10" s="172"/>
      <c r="CU10" s="173"/>
      <c r="CV10" s="173"/>
      <c r="CW10" s="173"/>
      <c r="CX10" s="173"/>
      <c r="CY10" s="173"/>
      <c r="CZ10" s="173"/>
      <c r="DA10" s="174"/>
      <c r="DB10" s="172"/>
      <c r="DC10" s="173"/>
      <c r="DD10" s="173"/>
      <c r="DE10" s="173"/>
      <c r="DF10" s="173"/>
      <c r="DG10" s="173"/>
      <c r="DH10" s="173"/>
      <c r="DI10" s="174"/>
      <c r="DJ10" s="164"/>
      <c r="DK10" s="164"/>
      <c r="DL10" s="164"/>
      <c r="DM10" s="164"/>
      <c r="DN10" s="164"/>
      <c r="DO10" s="164"/>
    </row>
    <row r="11" spans="1:119" ht="18.75" customHeight="1" thickBot="1" x14ac:dyDescent="0.25">
      <c r="A11" s="165"/>
      <c r="B11" s="401"/>
      <c r="C11" s="402"/>
      <c r="D11" s="402"/>
      <c r="E11" s="402"/>
      <c r="F11" s="402"/>
      <c r="G11" s="402"/>
      <c r="H11" s="402"/>
      <c r="I11" s="402"/>
      <c r="J11" s="402"/>
      <c r="K11" s="450"/>
      <c r="L11" s="461" t="s">
        <v>118</v>
      </c>
      <c r="M11" s="462"/>
      <c r="N11" s="462"/>
      <c r="O11" s="462"/>
      <c r="P11" s="462"/>
      <c r="Q11" s="463"/>
      <c r="R11" s="464" t="s">
        <v>119</v>
      </c>
      <c r="S11" s="465"/>
      <c r="T11" s="465"/>
      <c r="U11" s="465"/>
      <c r="V11" s="466"/>
      <c r="W11" s="395"/>
      <c r="X11" s="396"/>
      <c r="Y11" s="396"/>
      <c r="Z11" s="396"/>
      <c r="AA11" s="396"/>
      <c r="AB11" s="396"/>
      <c r="AC11" s="396"/>
      <c r="AD11" s="396"/>
      <c r="AE11" s="396"/>
      <c r="AF11" s="396"/>
      <c r="AG11" s="396"/>
      <c r="AH11" s="396"/>
      <c r="AI11" s="396"/>
      <c r="AJ11" s="396"/>
      <c r="AK11" s="396"/>
      <c r="AL11" s="399"/>
      <c r="AM11" s="436" t="s">
        <v>120</v>
      </c>
      <c r="AN11" s="437"/>
      <c r="AO11" s="437"/>
      <c r="AP11" s="437"/>
      <c r="AQ11" s="437"/>
      <c r="AR11" s="437"/>
      <c r="AS11" s="437"/>
      <c r="AT11" s="438"/>
      <c r="AU11" s="439" t="s">
        <v>121</v>
      </c>
      <c r="AV11" s="440"/>
      <c r="AW11" s="440"/>
      <c r="AX11" s="440"/>
      <c r="AY11" s="441" t="s">
        <v>122</v>
      </c>
      <c r="AZ11" s="442"/>
      <c r="BA11" s="442"/>
      <c r="BB11" s="442"/>
      <c r="BC11" s="442"/>
      <c r="BD11" s="442"/>
      <c r="BE11" s="442"/>
      <c r="BF11" s="442"/>
      <c r="BG11" s="442"/>
      <c r="BH11" s="442"/>
      <c r="BI11" s="442"/>
      <c r="BJ11" s="442"/>
      <c r="BK11" s="442"/>
      <c r="BL11" s="442"/>
      <c r="BM11" s="443"/>
      <c r="BN11" s="407">
        <v>288735</v>
      </c>
      <c r="BO11" s="408"/>
      <c r="BP11" s="408"/>
      <c r="BQ11" s="408"/>
      <c r="BR11" s="408"/>
      <c r="BS11" s="408"/>
      <c r="BT11" s="408"/>
      <c r="BU11" s="409"/>
      <c r="BV11" s="407">
        <v>311686</v>
      </c>
      <c r="BW11" s="408"/>
      <c r="BX11" s="408"/>
      <c r="BY11" s="408"/>
      <c r="BZ11" s="408"/>
      <c r="CA11" s="408"/>
      <c r="CB11" s="408"/>
      <c r="CC11" s="409"/>
      <c r="CD11" s="410" t="s">
        <v>123</v>
      </c>
      <c r="CE11" s="411"/>
      <c r="CF11" s="411"/>
      <c r="CG11" s="411"/>
      <c r="CH11" s="411"/>
      <c r="CI11" s="411"/>
      <c r="CJ11" s="411"/>
      <c r="CK11" s="411"/>
      <c r="CL11" s="411"/>
      <c r="CM11" s="411"/>
      <c r="CN11" s="411"/>
      <c r="CO11" s="411"/>
      <c r="CP11" s="411"/>
      <c r="CQ11" s="411"/>
      <c r="CR11" s="411"/>
      <c r="CS11" s="412"/>
      <c r="CT11" s="447" t="s">
        <v>124</v>
      </c>
      <c r="CU11" s="448"/>
      <c r="CV11" s="448"/>
      <c r="CW11" s="448"/>
      <c r="CX11" s="448"/>
      <c r="CY11" s="448"/>
      <c r="CZ11" s="448"/>
      <c r="DA11" s="449"/>
      <c r="DB11" s="447" t="s">
        <v>125</v>
      </c>
      <c r="DC11" s="448"/>
      <c r="DD11" s="448"/>
      <c r="DE11" s="448"/>
      <c r="DF11" s="448"/>
      <c r="DG11" s="448"/>
      <c r="DH11" s="448"/>
      <c r="DI11" s="449"/>
      <c r="DJ11" s="164"/>
      <c r="DK11" s="164"/>
      <c r="DL11" s="164"/>
      <c r="DM11" s="164"/>
      <c r="DN11" s="164"/>
      <c r="DO11" s="164"/>
    </row>
    <row r="12" spans="1:119" ht="18.75" customHeight="1" x14ac:dyDescent="0.2">
      <c r="A12" s="165"/>
      <c r="B12" s="467" t="s">
        <v>126</v>
      </c>
      <c r="C12" s="468"/>
      <c r="D12" s="468"/>
      <c r="E12" s="468"/>
      <c r="F12" s="468"/>
      <c r="G12" s="468"/>
      <c r="H12" s="468"/>
      <c r="I12" s="468"/>
      <c r="J12" s="468"/>
      <c r="K12" s="469"/>
      <c r="L12" s="476" t="s">
        <v>127</v>
      </c>
      <c r="M12" s="477"/>
      <c r="N12" s="477"/>
      <c r="O12" s="477"/>
      <c r="P12" s="477"/>
      <c r="Q12" s="478"/>
      <c r="R12" s="479">
        <v>33254</v>
      </c>
      <c r="S12" s="480"/>
      <c r="T12" s="480"/>
      <c r="U12" s="480"/>
      <c r="V12" s="481"/>
      <c r="W12" s="482" t="s">
        <v>1</v>
      </c>
      <c r="X12" s="440"/>
      <c r="Y12" s="440"/>
      <c r="Z12" s="440"/>
      <c r="AA12" s="440"/>
      <c r="AB12" s="483"/>
      <c r="AC12" s="439" t="s">
        <v>128</v>
      </c>
      <c r="AD12" s="440"/>
      <c r="AE12" s="440"/>
      <c r="AF12" s="440"/>
      <c r="AG12" s="483"/>
      <c r="AH12" s="439" t="s">
        <v>129</v>
      </c>
      <c r="AI12" s="440"/>
      <c r="AJ12" s="440"/>
      <c r="AK12" s="440"/>
      <c r="AL12" s="484"/>
      <c r="AM12" s="436" t="s">
        <v>130</v>
      </c>
      <c r="AN12" s="437"/>
      <c r="AO12" s="437"/>
      <c r="AP12" s="437"/>
      <c r="AQ12" s="437"/>
      <c r="AR12" s="437"/>
      <c r="AS12" s="437"/>
      <c r="AT12" s="438"/>
      <c r="AU12" s="439" t="s">
        <v>96</v>
      </c>
      <c r="AV12" s="440"/>
      <c r="AW12" s="440"/>
      <c r="AX12" s="440"/>
      <c r="AY12" s="441" t="s">
        <v>131</v>
      </c>
      <c r="AZ12" s="442"/>
      <c r="BA12" s="442"/>
      <c r="BB12" s="442"/>
      <c r="BC12" s="442"/>
      <c r="BD12" s="442"/>
      <c r="BE12" s="442"/>
      <c r="BF12" s="442"/>
      <c r="BG12" s="442"/>
      <c r="BH12" s="442"/>
      <c r="BI12" s="442"/>
      <c r="BJ12" s="442"/>
      <c r="BK12" s="442"/>
      <c r="BL12" s="442"/>
      <c r="BM12" s="443"/>
      <c r="BN12" s="407">
        <v>1937180</v>
      </c>
      <c r="BO12" s="408"/>
      <c r="BP12" s="408"/>
      <c r="BQ12" s="408"/>
      <c r="BR12" s="408"/>
      <c r="BS12" s="408"/>
      <c r="BT12" s="408"/>
      <c r="BU12" s="409"/>
      <c r="BV12" s="407">
        <v>0</v>
      </c>
      <c r="BW12" s="408"/>
      <c r="BX12" s="408"/>
      <c r="BY12" s="408"/>
      <c r="BZ12" s="408"/>
      <c r="CA12" s="408"/>
      <c r="CB12" s="408"/>
      <c r="CC12" s="409"/>
      <c r="CD12" s="410" t="s">
        <v>132</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133</v>
      </c>
      <c r="DC12" s="448"/>
      <c r="DD12" s="448"/>
      <c r="DE12" s="448"/>
      <c r="DF12" s="448"/>
      <c r="DG12" s="448"/>
      <c r="DH12" s="448"/>
      <c r="DI12" s="449"/>
      <c r="DJ12" s="164"/>
      <c r="DK12" s="164"/>
      <c r="DL12" s="164"/>
      <c r="DM12" s="164"/>
      <c r="DN12" s="164"/>
      <c r="DO12" s="164"/>
    </row>
    <row r="13" spans="1:119" ht="18.75" customHeight="1" x14ac:dyDescent="0.2">
      <c r="A13" s="165"/>
      <c r="B13" s="470"/>
      <c r="C13" s="471"/>
      <c r="D13" s="471"/>
      <c r="E13" s="471"/>
      <c r="F13" s="471"/>
      <c r="G13" s="471"/>
      <c r="H13" s="471"/>
      <c r="I13" s="471"/>
      <c r="J13" s="471"/>
      <c r="K13" s="472"/>
      <c r="L13" s="175"/>
      <c r="M13" s="495" t="s">
        <v>134</v>
      </c>
      <c r="N13" s="496"/>
      <c r="O13" s="496"/>
      <c r="P13" s="496"/>
      <c r="Q13" s="497"/>
      <c r="R13" s="488">
        <v>33177</v>
      </c>
      <c r="S13" s="489"/>
      <c r="T13" s="489"/>
      <c r="U13" s="489"/>
      <c r="V13" s="490"/>
      <c r="W13" s="423" t="s">
        <v>135</v>
      </c>
      <c r="X13" s="424"/>
      <c r="Y13" s="424"/>
      <c r="Z13" s="424"/>
      <c r="AA13" s="424"/>
      <c r="AB13" s="414"/>
      <c r="AC13" s="458">
        <v>4681</v>
      </c>
      <c r="AD13" s="459"/>
      <c r="AE13" s="459"/>
      <c r="AF13" s="459"/>
      <c r="AG13" s="498"/>
      <c r="AH13" s="458">
        <v>5201</v>
      </c>
      <c r="AI13" s="459"/>
      <c r="AJ13" s="459"/>
      <c r="AK13" s="459"/>
      <c r="AL13" s="460"/>
      <c r="AM13" s="436" t="s">
        <v>136</v>
      </c>
      <c r="AN13" s="437"/>
      <c r="AO13" s="437"/>
      <c r="AP13" s="437"/>
      <c r="AQ13" s="437"/>
      <c r="AR13" s="437"/>
      <c r="AS13" s="437"/>
      <c r="AT13" s="438"/>
      <c r="AU13" s="439" t="s">
        <v>137</v>
      </c>
      <c r="AV13" s="440"/>
      <c r="AW13" s="440"/>
      <c r="AX13" s="440"/>
      <c r="AY13" s="441" t="s">
        <v>138</v>
      </c>
      <c r="AZ13" s="442"/>
      <c r="BA13" s="442"/>
      <c r="BB13" s="442"/>
      <c r="BC13" s="442"/>
      <c r="BD13" s="442"/>
      <c r="BE13" s="442"/>
      <c r="BF13" s="442"/>
      <c r="BG13" s="442"/>
      <c r="BH13" s="442"/>
      <c r="BI13" s="442"/>
      <c r="BJ13" s="442"/>
      <c r="BK13" s="442"/>
      <c r="BL13" s="442"/>
      <c r="BM13" s="443"/>
      <c r="BN13" s="407">
        <v>-1810732</v>
      </c>
      <c r="BO13" s="408"/>
      <c r="BP13" s="408"/>
      <c r="BQ13" s="408"/>
      <c r="BR13" s="408"/>
      <c r="BS13" s="408"/>
      <c r="BT13" s="408"/>
      <c r="BU13" s="409"/>
      <c r="BV13" s="407">
        <v>961865</v>
      </c>
      <c r="BW13" s="408"/>
      <c r="BX13" s="408"/>
      <c r="BY13" s="408"/>
      <c r="BZ13" s="408"/>
      <c r="CA13" s="408"/>
      <c r="CB13" s="408"/>
      <c r="CC13" s="409"/>
      <c r="CD13" s="410" t="s">
        <v>139</v>
      </c>
      <c r="CE13" s="411"/>
      <c r="CF13" s="411"/>
      <c r="CG13" s="411"/>
      <c r="CH13" s="411"/>
      <c r="CI13" s="411"/>
      <c r="CJ13" s="411"/>
      <c r="CK13" s="411"/>
      <c r="CL13" s="411"/>
      <c r="CM13" s="411"/>
      <c r="CN13" s="411"/>
      <c r="CO13" s="411"/>
      <c r="CP13" s="411"/>
      <c r="CQ13" s="411"/>
      <c r="CR13" s="411"/>
      <c r="CS13" s="412"/>
      <c r="CT13" s="404">
        <v>11.9</v>
      </c>
      <c r="CU13" s="405"/>
      <c r="CV13" s="405"/>
      <c r="CW13" s="405"/>
      <c r="CX13" s="405"/>
      <c r="CY13" s="405"/>
      <c r="CZ13" s="405"/>
      <c r="DA13" s="406"/>
      <c r="DB13" s="404">
        <v>11.9</v>
      </c>
      <c r="DC13" s="405"/>
      <c r="DD13" s="405"/>
      <c r="DE13" s="405"/>
      <c r="DF13" s="405"/>
      <c r="DG13" s="405"/>
      <c r="DH13" s="405"/>
      <c r="DI13" s="406"/>
      <c r="DJ13" s="164"/>
      <c r="DK13" s="164"/>
      <c r="DL13" s="164"/>
      <c r="DM13" s="164"/>
      <c r="DN13" s="164"/>
      <c r="DO13" s="164"/>
    </row>
    <row r="14" spans="1:119" ht="18.75" customHeight="1" thickBot="1" x14ac:dyDescent="0.25">
      <c r="A14" s="165"/>
      <c r="B14" s="470"/>
      <c r="C14" s="471"/>
      <c r="D14" s="471"/>
      <c r="E14" s="471"/>
      <c r="F14" s="471"/>
      <c r="G14" s="471"/>
      <c r="H14" s="471"/>
      <c r="I14" s="471"/>
      <c r="J14" s="471"/>
      <c r="K14" s="472"/>
      <c r="L14" s="485" t="s">
        <v>140</v>
      </c>
      <c r="M14" s="486"/>
      <c r="N14" s="486"/>
      <c r="O14" s="486"/>
      <c r="P14" s="486"/>
      <c r="Q14" s="487"/>
      <c r="R14" s="488">
        <v>33833</v>
      </c>
      <c r="S14" s="489"/>
      <c r="T14" s="489"/>
      <c r="U14" s="489"/>
      <c r="V14" s="490"/>
      <c r="W14" s="397"/>
      <c r="X14" s="398"/>
      <c r="Y14" s="398"/>
      <c r="Z14" s="398"/>
      <c r="AA14" s="398"/>
      <c r="AB14" s="387"/>
      <c r="AC14" s="491">
        <v>30.3</v>
      </c>
      <c r="AD14" s="492"/>
      <c r="AE14" s="492"/>
      <c r="AF14" s="492"/>
      <c r="AG14" s="493"/>
      <c r="AH14" s="491">
        <v>31</v>
      </c>
      <c r="AI14" s="492"/>
      <c r="AJ14" s="492"/>
      <c r="AK14" s="492"/>
      <c r="AL14" s="494"/>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499" t="s">
        <v>141</v>
      </c>
      <c r="CE14" s="500"/>
      <c r="CF14" s="500"/>
      <c r="CG14" s="500"/>
      <c r="CH14" s="500"/>
      <c r="CI14" s="500"/>
      <c r="CJ14" s="500"/>
      <c r="CK14" s="500"/>
      <c r="CL14" s="500"/>
      <c r="CM14" s="500"/>
      <c r="CN14" s="500"/>
      <c r="CO14" s="500"/>
      <c r="CP14" s="500"/>
      <c r="CQ14" s="500"/>
      <c r="CR14" s="500"/>
      <c r="CS14" s="501"/>
      <c r="CT14" s="502">
        <v>113.6</v>
      </c>
      <c r="CU14" s="503"/>
      <c r="CV14" s="503"/>
      <c r="CW14" s="503"/>
      <c r="CX14" s="503"/>
      <c r="CY14" s="503"/>
      <c r="CZ14" s="503"/>
      <c r="DA14" s="504"/>
      <c r="DB14" s="502">
        <v>116.3</v>
      </c>
      <c r="DC14" s="503"/>
      <c r="DD14" s="503"/>
      <c r="DE14" s="503"/>
      <c r="DF14" s="503"/>
      <c r="DG14" s="503"/>
      <c r="DH14" s="503"/>
      <c r="DI14" s="504"/>
      <c r="DJ14" s="164"/>
      <c r="DK14" s="164"/>
      <c r="DL14" s="164"/>
      <c r="DM14" s="164"/>
      <c r="DN14" s="164"/>
      <c r="DO14" s="164"/>
    </row>
    <row r="15" spans="1:119" ht="18.75" customHeight="1" x14ac:dyDescent="0.2">
      <c r="A15" s="165"/>
      <c r="B15" s="470"/>
      <c r="C15" s="471"/>
      <c r="D15" s="471"/>
      <c r="E15" s="471"/>
      <c r="F15" s="471"/>
      <c r="G15" s="471"/>
      <c r="H15" s="471"/>
      <c r="I15" s="471"/>
      <c r="J15" s="471"/>
      <c r="K15" s="472"/>
      <c r="L15" s="175"/>
      <c r="M15" s="495" t="s">
        <v>142</v>
      </c>
      <c r="N15" s="496"/>
      <c r="O15" s="496"/>
      <c r="P15" s="496"/>
      <c r="Q15" s="497"/>
      <c r="R15" s="488">
        <v>33773</v>
      </c>
      <c r="S15" s="489"/>
      <c r="T15" s="489"/>
      <c r="U15" s="489"/>
      <c r="V15" s="490"/>
      <c r="W15" s="423" t="s">
        <v>143</v>
      </c>
      <c r="X15" s="424"/>
      <c r="Y15" s="424"/>
      <c r="Z15" s="424"/>
      <c r="AA15" s="424"/>
      <c r="AB15" s="414"/>
      <c r="AC15" s="458">
        <v>2872</v>
      </c>
      <c r="AD15" s="459"/>
      <c r="AE15" s="459"/>
      <c r="AF15" s="459"/>
      <c r="AG15" s="498"/>
      <c r="AH15" s="458">
        <v>3184</v>
      </c>
      <c r="AI15" s="459"/>
      <c r="AJ15" s="459"/>
      <c r="AK15" s="459"/>
      <c r="AL15" s="460"/>
      <c r="AM15" s="436"/>
      <c r="AN15" s="437"/>
      <c r="AO15" s="437"/>
      <c r="AP15" s="437"/>
      <c r="AQ15" s="437"/>
      <c r="AR15" s="437"/>
      <c r="AS15" s="437"/>
      <c r="AT15" s="438"/>
      <c r="AU15" s="439"/>
      <c r="AV15" s="440"/>
      <c r="AW15" s="440"/>
      <c r="AX15" s="440"/>
      <c r="AY15" s="367" t="s">
        <v>144</v>
      </c>
      <c r="AZ15" s="368"/>
      <c r="BA15" s="368"/>
      <c r="BB15" s="368"/>
      <c r="BC15" s="368"/>
      <c r="BD15" s="368"/>
      <c r="BE15" s="368"/>
      <c r="BF15" s="368"/>
      <c r="BG15" s="368"/>
      <c r="BH15" s="368"/>
      <c r="BI15" s="368"/>
      <c r="BJ15" s="368"/>
      <c r="BK15" s="368"/>
      <c r="BL15" s="368"/>
      <c r="BM15" s="369"/>
      <c r="BN15" s="370">
        <v>2539667</v>
      </c>
      <c r="BO15" s="371"/>
      <c r="BP15" s="371"/>
      <c r="BQ15" s="371"/>
      <c r="BR15" s="371"/>
      <c r="BS15" s="371"/>
      <c r="BT15" s="371"/>
      <c r="BU15" s="372"/>
      <c r="BV15" s="370">
        <v>2520222</v>
      </c>
      <c r="BW15" s="371"/>
      <c r="BX15" s="371"/>
      <c r="BY15" s="371"/>
      <c r="BZ15" s="371"/>
      <c r="CA15" s="371"/>
      <c r="CB15" s="371"/>
      <c r="CC15" s="372"/>
      <c r="CD15" s="505" t="s">
        <v>145</v>
      </c>
      <c r="CE15" s="506"/>
      <c r="CF15" s="506"/>
      <c r="CG15" s="506"/>
      <c r="CH15" s="506"/>
      <c r="CI15" s="506"/>
      <c r="CJ15" s="506"/>
      <c r="CK15" s="506"/>
      <c r="CL15" s="506"/>
      <c r="CM15" s="506"/>
      <c r="CN15" s="506"/>
      <c r="CO15" s="506"/>
      <c r="CP15" s="506"/>
      <c r="CQ15" s="506"/>
      <c r="CR15" s="506"/>
      <c r="CS15" s="507"/>
      <c r="CT15" s="176"/>
      <c r="CU15" s="177"/>
      <c r="CV15" s="177"/>
      <c r="CW15" s="177"/>
      <c r="CX15" s="177"/>
      <c r="CY15" s="177"/>
      <c r="CZ15" s="177"/>
      <c r="DA15" s="178"/>
      <c r="DB15" s="176"/>
      <c r="DC15" s="177"/>
      <c r="DD15" s="177"/>
      <c r="DE15" s="177"/>
      <c r="DF15" s="177"/>
      <c r="DG15" s="177"/>
      <c r="DH15" s="177"/>
      <c r="DI15" s="178"/>
      <c r="DJ15" s="164"/>
      <c r="DK15" s="164"/>
      <c r="DL15" s="164"/>
      <c r="DM15" s="164"/>
      <c r="DN15" s="164"/>
      <c r="DO15" s="164"/>
    </row>
    <row r="16" spans="1:119" ht="18.75" customHeight="1" x14ac:dyDescent="0.2">
      <c r="A16" s="165"/>
      <c r="B16" s="470"/>
      <c r="C16" s="471"/>
      <c r="D16" s="471"/>
      <c r="E16" s="471"/>
      <c r="F16" s="471"/>
      <c r="G16" s="471"/>
      <c r="H16" s="471"/>
      <c r="I16" s="471"/>
      <c r="J16" s="471"/>
      <c r="K16" s="472"/>
      <c r="L16" s="485" t="s">
        <v>146</v>
      </c>
      <c r="M16" s="516"/>
      <c r="N16" s="516"/>
      <c r="O16" s="516"/>
      <c r="P16" s="516"/>
      <c r="Q16" s="517"/>
      <c r="R16" s="508" t="s">
        <v>147</v>
      </c>
      <c r="S16" s="509"/>
      <c r="T16" s="509"/>
      <c r="U16" s="509"/>
      <c r="V16" s="510"/>
      <c r="W16" s="397"/>
      <c r="X16" s="398"/>
      <c r="Y16" s="398"/>
      <c r="Z16" s="398"/>
      <c r="AA16" s="398"/>
      <c r="AB16" s="387"/>
      <c r="AC16" s="491">
        <v>18.600000000000001</v>
      </c>
      <c r="AD16" s="492"/>
      <c r="AE16" s="492"/>
      <c r="AF16" s="492"/>
      <c r="AG16" s="493"/>
      <c r="AH16" s="491">
        <v>19</v>
      </c>
      <c r="AI16" s="492"/>
      <c r="AJ16" s="492"/>
      <c r="AK16" s="492"/>
      <c r="AL16" s="494"/>
      <c r="AM16" s="436"/>
      <c r="AN16" s="437"/>
      <c r="AO16" s="437"/>
      <c r="AP16" s="437"/>
      <c r="AQ16" s="437"/>
      <c r="AR16" s="437"/>
      <c r="AS16" s="437"/>
      <c r="AT16" s="438"/>
      <c r="AU16" s="439"/>
      <c r="AV16" s="440"/>
      <c r="AW16" s="440"/>
      <c r="AX16" s="440"/>
      <c r="AY16" s="441" t="s">
        <v>148</v>
      </c>
      <c r="AZ16" s="442"/>
      <c r="BA16" s="442"/>
      <c r="BB16" s="442"/>
      <c r="BC16" s="442"/>
      <c r="BD16" s="442"/>
      <c r="BE16" s="442"/>
      <c r="BF16" s="442"/>
      <c r="BG16" s="442"/>
      <c r="BH16" s="442"/>
      <c r="BI16" s="442"/>
      <c r="BJ16" s="442"/>
      <c r="BK16" s="442"/>
      <c r="BL16" s="442"/>
      <c r="BM16" s="443"/>
      <c r="BN16" s="407">
        <v>11125956</v>
      </c>
      <c r="BO16" s="408"/>
      <c r="BP16" s="408"/>
      <c r="BQ16" s="408"/>
      <c r="BR16" s="408"/>
      <c r="BS16" s="408"/>
      <c r="BT16" s="408"/>
      <c r="BU16" s="409"/>
      <c r="BV16" s="407">
        <v>11121874</v>
      </c>
      <c r="BW16" s="408"/>
      <c r="BX16" s="408"/>
      <c r="BY16" s="408"/>
      <c r="BZ16" s="408"/>
      <c r="CA16" s="408"/>
      <c r="CB16" s="408"/>
      <c r="CC16" s="409"/>
      <c r="CD16" s="179"/>
      <c r="CE16" s="514"/>
      <c r="CF16" s="514"/>
      <c r="CG16" s="514"/>
      <c r="CH16" s="514"/>
      <c r="CI16" s="514"/>
      <c r="CJ16" s="514"/>
      <c r="CK16" s="514"/>
      <c r="CL16" s="514"/>
      <c r="CM16" s="514"/>
      <c r="CN16" s="514"/>
      <c r="CO16" s="514"/>
      <c r="CP16" s="514"/>
      <c r="CQ16" s="514"/>
      <c r="CR16" s="514"/>
      <c r="CS16" s="515"/>
      <c r="CT16" s="404"/>
      <c r="CU16" s="405"/>
      <c r="CV16" s="405"/>
      <c r="CW16" s="405"/>
      <c r="CX16" s="405"/>
      <c r="CY16" s="405"/>
      <c r="CZ16" s="405"/>
      <c r="DA16" s="406"/>
      <c r="DB16" s="404"/>
      <c r="DC16" s="405"/>
      <c r="DD16" s="405"/>
      <c r="DE16" s="405"/>
      <c r="DF16" s="405"/>
      <c r="DG16" s="405"/>
      <c r="DH16" s="405"/>
      <c r="DI16" s="406"/>
      <c r="DJ16" s="164"/>
      <c r="DK16" s="164"/>
      <c r="DL16" s="164"/>
      <c r="DM16" s="164"/>
      <c r="DN16" s="164"/>
      <c r="DO16" s="164"/>
    </row>
    <row r="17" spans="1:119" ht="18.75" customHeight="1" thickBot="1" x14ac:dyDescent="0.25">
      <c r="A17" s="165"/>
      <c r="B17" s="473"/>
      <c r="C17" s="474"/>
      <c r="D17" s="474"/>
      <c r="E17" s="474"/>
      <c r="F17" s="474"/>
      <c r="G17" s="474"/>
      <c r="H17" s="474"/>
      <c r="I17" s="474"/>
      <c r="J17" s="474"/>
      <c r="K17" s="475"/>
      <c r="L17" s="180"/>
      <c r="M17" s="511" t="s">
        <v>149</v>
      </c>
      <c r="N17" s="512"/>
      <c r="O17" s="512"/>
      <c r="P17" s="512"/>
      <c r="Q17" s="513"/>
      <c r="R17" s="508" t="s">
        <v>150</v>
      </c>
      <c r="S17" s="509"/>
      <c r="T17" s="509"/>
      <c r="U17" s="509"/>
      <c r="V17" s="510"/>
      <c r="W17" s="423" t="s">
        <v>151</v>
      </c>
      <c r="X17" s="424"/>
      <c r="Y17" s="424"/>
      <c r="Z17" s="424"/>
      <c r="AA17" s="424"/>
      <c r="AB17" s="414"/>
      <c r="AC17" s="458">
        <v>7911</v>
      </c>
      <c r="AD17" s="459"/>
      <c r="AE17" s="459"/>
      <c r="AF17" s="459"/>
      <c r="AG17" s="498"/>
      <c r="AH17" s="458">
        <v>8413</v>
      </c>
      <c r="AI17" s="459"/>
      <c r="AJ17" s="459"/>
      <c r="AK17" s="459"/>
      <c r="AL17" s="460"/>
      <c r="AM17" s="436"/>
      <c r="AN17" s="437"/>
      <c r="AO17" s="437"/>
      <c r="AP17" s="437"/>
      <c r="AQ17" s="437"/>
      <c r="AR17" s="437"/>
      <c r="AS17" s="437"/>
      <c r="AT17" s="438"/>
      <c r="AU17" s="439"/>
      <c r="AV17" s="440"/>
      <c r="AW17" s="440"/>
      <c r="AX17" s="440"/>
      <c r="AY17" s="441" t="s">
        <v>152</v>
      </c>
      <c r="AZ17" s="442"/>
      <c r="BA17" s="442"/>
      <c r="BB17" s="442"/>
      <c r="BC17" s="442"/>
      <c r="BD17" s="442"/>
      <c r="BE17" s="442"/>
      <c r="BF17" s="442"/>
      <c r="BG17" s="442"/>
      <c r="BH17" s="442"/>
      <c r="BI17" s="442"/>
      <c r="BJ17" s="442"/>
      <c r="BK17" s="442"/>
      <c r="BL17" s="442"/>
      <c r="BM17" s="443"/>
      <c r="BN17" s="407">
        <v>3189259</v>
      </c>
      <c r="BO17" s="408"/>
      <c r="BP17" s="408"/>
      <c r="BQ17" s="408"/>
      <c r="BR17" s="408"/>
      <c r="BS17" s="408"/>
      <c r="BT17" s="408"/>
      <c r="BU17" s="409"/>
      <c r="BV17" s="407">
        <v>3123960</v>
      </c>
      <c r="BW17" s="408"/>
      <c r="BX17" s="408"/>
      <c r="BY17" s="408"/>
      <c r="BZ17" s="408"/>
      <c r="CA17" s="408"/>
      <c r="CB17" s="408"/>
      <c r="CC17" s="409"/>
      <c r="CD17" s="179"/>
      <c r="CE17" s="514"/>
      <c r="CF17" s="514"/>
      <c r="CG17" s="514"/>
      <c r="CH17" s="514"/>
      <c r="CI17" s="514"/>
      <c r="CJ17" s="514"/>
      <c r="CK17" s="514"/>
      <c r="CL17" s="514"/>
      <c r="CM17" s="514"/>
      <c r="CN17" s="514"/>
      <c r="CO17" s="514"/>
      <c r="CP17" s="514"/>
      <c r="CQ17" s="514"/>
      <c r="CR17" s="514"/>
      <c r="CS17" s="515"/>
      <c r="CT17" s="404"/>
      <c r="CU17" s="405"/>
      <c r="CV17" s="405"/>
      <c r="CW17" s="405"/>
      <c r="CX17" s="405"/>
      <c r="CY17" s="405"/>
      <c r="CZ17" s="405"/>
      <c r="DA17" s="406"/>
      <c r="DB17" s="404"/>
      <c r="DC17" s="405"/>
      <c r="DD17" s="405"/>
      <c r="DE17" s="405"/>
      <c r="DF17" s="405"/>
      <c r="DG17" s="405"/>
      <c r="DH17" s="405"/>
      <c r="DI17" s="406"/>
      <c r="DJ17" s="164"/>
      <c r="DK17" s="164"/>
      <c r="DL17" s="164"/>
      <c r="DM17" s="164"/>
      <c r="DN17" s="164"/>
      <c r="DO17" s="164"/>
    </row>
    <row r="18" spans="1:119" ht="18.75" customHeight="1" thickBot="1" x14ac:dyDescent="0.25">
      <c r="A18" s="165"/>
      <c r="B18" s="518" t="s">
        <v>153</v>
      </c>
      <c r="C18" s="450"/>
      <c r="D18" s="450"/>
      <c r="E18" s="519"/>
      <c r="F18" s="519"/>
      <c r="G18" s="519"/>
      <c r="H18" s="519"/>
      <c r="I18" s="519"/>
      <c r="J18" s="519"/>
      <c r="K18" s="519"/>
      <c r="L18" s="520">
        <v>253.55</v>
      </c>
      <c r="M18" s="520"/>
      <c r="N18" s="520"/>
      <c r="O18" s="520"/>
      <c r="P18" s="520"/>
      <c r="Q18" s="520"/>
      <c r="R18" s="521"/>
      <c r="S18" s="521"/>
      <c r="T18" s="521"/>
      <c r="U18" s="521"/>
      <c r="V18" s="522"/>
      <c r="W18" s="425"/>
      <c r="X18" s="426"/>
      <c r="Y18" s="426"/>
      <c r="Z18" s="426"/>
      <c r="AA18" s="426"/>
      <c r="AB18" s="417"/>
      <c r="AC18" s="523">
        <v>51.2</v>
      </c>
      <c r="AD18" s="524"/>
      <c r="AE18" s="524"/>
      <c r="AF18" s="524"/>
      <c r="AG18" s="525"/>
      <c r="AH18" s="523">
        <v>50.1</v>
      </c>
      <c r="AI18" s="524"/>
      <c r="AJ18" s="524"/>
      <c r="AK18" s="524"/>
      <c r="AL18" s="526"/>
      <c r="AM18" s="436"/>
      <c r="AN18" s="437"/>
      <c r="AO18" s="437"/>
      <c r="AP18" s="437"/>
      <c r="AQ18" s="437"/>
      <c r="AR18" s="437"/>
      <c r="AS18" s="437"/>
      <c r="AT18" s="438"/>
      <c r="AU18" s="439"/>
      <c r="AV18" s="440"/>
      <c r="AW18" s="440"/>
      <c r="AX18" s="440"/>
      <c r="AY18" s="441" t="s">
        <v>154</v>
      </c>
      <c r="AZ18" s="442"/>
      <c r="BA18" s="442"/>
      <c r="BB18" s="442"/>
      <c r="BC18" s="442"/>
      <c r="BD18" s="442"/>
      <c r="BE18" s="442"/>
      <c r="BF18" s="442"/>
      <c r="BG18" s="442"/>
      <c r="BH18" s="442"/>
      <c r="BI18" s="442"/>
      <c r="BJ18" s="442"/>
      <c r="BK18" s="442"/>
      <c r="BL18" s="442"/>
      <c r="BM18" s="443"/>
      <c r="BN18" s="407">
        <v>11539280</v>
      </c>
      <c r="BO18" s="408"/>
      <c r="BP18" s="408"/>
      <c r="BQ18" s="408"/>
      <c r="BR18" s="408"/>
      <c r="BS18" s="408"/>
      <c r="BT18" s="408"/>
      <c r="BU18" s="409"/>
      <c r="BV18" s="407">
        <v>11505642</v>
      </c>
      <c r="BW18" s="408"/>
      <c r="BX18" s="408"/>
      <c r="BY18" s="408"/>
      <c r="BZ18" s="408"/>
      <c r="CA18" s="408"/>
      <c r="CB18" s="408"/>
      <c r="CC18" s="409"/>
      <c r="CD18" s="179"/>
      <c r="CE18" s="514"/>
      <c r="CF18" s="514"/>
      <c r="CG18" s="514"/>
      <c r="CH18" s="514"/>
      <c r="CI18" s="514"/>
      <c r="CJ18" s="514"/>
      <c r="CK18" s="514"/>
      <c r="CL18" s="514"/>
      <c r="CM18" s="514"/>
      <c r="CN18" s="514"/>
      <c r="CO18" s="514"/>
      <c r="CP18" s="514"/>
      <c r="CQ18" s="514"/>
      <c r="CR18" s="514"/>
      <c r="CS18" s="515"/>
      <c r="CT18" s="404"/>
      <c r="CU18" s="405"/>
      <c r="CV18" s="405"/>
      <c r="CW18" s="405"/>
      <c r="CX18" s="405"/>
      <c r="CY18" s="405"/>
      <c r="CZ18" s="405"/>
      <c r="DA18" s="406"/>
      <c r="DB18" s="404"/>
      <c r="DC18" s="405"/>
      <c r="DD18" s="405"/>
      <c r="DE18" s="405"/>
      <c r="DF18" s="405"/>
      <c r="DG18" s="405"/>
      <c r="DH18" s="405"/>
      <c r="DI18" s="406"/>
      <c r="DJ18" s="164"/>
      <c r="DK18" s="164"/>
      <c r="DL18" s="164"/>
      <c r="DM18" s="164"/>
      <c r="DN18" s="164"/>
      <c r="DO18" s="164"/>
    </row>
    <row r="19" spans="1:119" ht="18.75" customHeight="1" thickBot="1" x14ac:dyDescent="0.25">
      <c r="A19" s="165"/>
      <c r="B19" s="518" t="s">
        <v>155</v>
      </c>
      <c r="C19" s="450"/>
      <c r="D19" s="450"/>
      <c r="E19" s="519"/>
      <c r="F19" s="519"/>
      <c r="G19" s="519"/>
      <c r="H19" s="519"/>
      <c r="I19" s="519"/>
      <c r="J19" s="519"/>
      <c r="K19" s="519"/>
      <c r="L19" s="527">
        <v>131</v>
      </c>
      <c r="M19" s="527"/>
      <c r="N19" s="527"/>
      <c r="O19" s="527"/>
      <c r="P19" s="527"/>
      <c r="Q19" s="527"/>
      <c r="R19" s="528"/>
      <c r="S19" s="528"/>
      <c r="T19" s="528"/>
      <c r="U19" s="528"/>
      <c r="V19" s="529"/>
      <c r="W19" s="364"/>
      <c r="X19" s="365"/>
      <c r="Y19" s="365"/>
      <c r="Z19" s="365"/>
      <c r="AA19" s="365"/>
      <c r="AB19" s="365"/>
      <c r="AC19" s="536"/>
      <c r="AD19" s="536"/>
      <c r="AE19" s="536"/>
      <c r="AF19" s="536"/>
      <c r="AG19" s="536"/>
      <c r="AH19" s="536"/>
      <c r="AI19" s="536"/>
      <c r="AJ19" s="536"/>
      <c r="AK19" s="536"/>
      <c r="AL19" s="537"/>
      <c r="AM19" s="436"/>
      <c r="AN19" s="437"/>
      <c r="AO19" s="437"/>
      <c r="AP19" s="437"/>
      <c r="AQ19" s="437"/>
      <c r="AR19" s="437"/>
      <c r="AS19" s="437"/>
      <c r="AT19" s="438"/>
      <c r="AU19" s="439"/>
      <c r="AV19" s="440"/>
      <c r="AW19" s="440"/>
      <c r="AX19" s="440"/>
      <c r="AY19" s="441" t="s">
        <v>156</v>
      </c>
      <c r="AZ19" s="442"/>
      <c r="BA19" s="442"/>
      <c r="BB19" s="442"/>
      <c r="BC19" s="442"/>
      <c r="BD19" s="442"/>
      <c r="BE19" s="442"/>
      <c r="BF19" s="442"/>
      <c r="BG19" s="442"/>
      <c r="BH19" s="442"/>
      <c r="BI19" s="442"/>
      <c r="BJ19" s="442"/>
      <c r="BK19" s="442"/>
      <c r="BL19" s="442"/>
      <c r="BM19" s="443"/>
      <c r="BN19" s="407">
        <v>16805496</v>
      </c>
      <c r="BO19" s="408"/>
      <c r="BP19" s="408"/>
      <c r="BQ19" s="408"/>
      <c r="BR19" s="408"/>
      <c r="BS19" s="408"/>
      <c r="BT19" s="408"/>
      <c r="BU19" s="409"/>
      <c r="BV19" s="407">
        <v>15241945</v>
      </c>
      <c r="BW19" s="408"/>
      <c r="BX19" s="408"/>
      <c r="BY19" s="408"/>
      <c r="BZ19" s="408"/>
      <c r="CA19" s="408"/>
      <c r="CB19" s="408"/>
      <c r="CC19" s="409"/>
      <c r="CD19" s="179"/>
      <c r="CE19" s="514"/>
      <c r="CF19" s="514"/>
      <c r="CG19" s="514"/>
      <c r="CH19" s="514"/>
      <c r="CI19" s="514"/>
      <c r="CJ19" s="514"/>
      <c r="CK19" s="514"/>
      <c r="CL19" s="514"/>
      <c r="CM19" s="514"/>
      <c r="CN19" s="514"/>
      <c r="CO19" s="514"/>
      <c r="CP19" s="514"/>
      <c r="CQ19" s="514"/>
      <c r="CR19" s="514"/>
      <c r="CS19" s="515"/>
      <c r="CT19" s="404"/>
      <c r="CU19" s="405"/>
      <c r="CV19" s="405"/>
      <c r="CW19" s="405"/>
      <c r="CX19" s="405"/>
      <c r="CY19" s="405"/>
      <c r="CZ19" s="405"/>
      <c r="DA19" s="406"/>
      <c r="DB19" s="404"/>
      <c r="DC19" s="405"/>
      <c r="DD19" s="405"/>
      <c r="DE19" s="405"/>
      <c r="DF19" s="405"/>
      <c r="DG19" s="405"/>
      <c r="DH19" s="405"/>
      <c r="DI19" s="406"/>
      <c r="DJ19" s="164"/>
      <c r="DK19" s="164"/>
      <c r="DL19" s="164"/>
      <c r="DM19" s="164"/>
      <c r="DN19" s="164"/>
      <c r="DO19" s="164"/>
    </row>
    <row r="20" spans="1:119" ht="18.75" customHeight="1" thickBot="1" x14ac:dyDescent="0.25">
      <c r="A20" s="165"/>
      <c r="B20" s="518" t="s">
        <v>157</v>
      </c>
      <c r="C20" s="450"/>
      <c r="D20" s="450"/>
      <c r="E20" s="519"/>
      <c r="F20" s="519"/>
      <c r="G20" s="519"/>
      <c r="H20" s="519"/>
      <c r="I20" s="519"/>
      <c r="J20" s="519"/>
      <c r="K20" s="519"/>
      <c r="L20" s="527">
        <v>10984</v>
      </c>
      <c r="M20" s="527"/>
      <c r="N20" s="527"/>
      <c r="O20" s="527"/>
      <c r="P20" s="527"/>
      <c r="Q20" s="527"/>
      <c r="R20" s="528"/>
      <c r="S20" s="528"/>
      <c r="T20" s="528"/>
      <c r="U20" s="528"/>
      <c r="V20" s="529"/>
      <c r="W20" s="425"/>
      <c r="X20" s="426"/>
      <c r="Y20" s="426"/>
      <c r="Z20" s="426"/>
      <c r="AA20" s="426"/>
      <c r="AB20" s="426"/>
      <c r="AC20" s="530"/>
      <c r="AD20" s="530"/>
      <c r="AE20" s="530"/>
      <c r="AF20" s="530"/>
      <c r="AG20" s="530"/>
      <c r="AH20" s="530"/>
      <c r="AI20" s="530"/>
      <c r="AJ20" s="530"/>
      <c r="AK20" s="530"/>
      <c r="AL20" s="531"/>
      <c r="AM20" s="532"/>
      <c r="AN20" s="462"/>
      <c r="AO20" s="462"/>
      <c r="AP20" s="462"/>
      <c r="AQ20" s="462"/>
      <c r="AR20" s="462"/>
      <c r="AS20" s="462"/>
      <c r="AT20" s="463"/>
      <c r="AU20" s="533"/>
      <c r="AV20" s="534"/>
      <c r="AW20" s="534"/>
      <c r="AX20" s="535"/>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79"/>
      <c r="CE20" s="514"/>
      <c r="CF20" s="514"/>
      <c r="CG20" s="514"/>
      <c r="CH20" s="514"/>
      <c r="CI20" s="514"/>
      <c r="CJ20" s="514"/>
      <c r="CK20" s="514"/>
      <c r="CL20" s="514"/>
      <c r="CM20" s="514"/>
      <c r="CN20" s="514"/>
      <c r="CO20" s="514"/>
      <c r="CP20" s="514"/>
      <c r="CQ20" s="514"/>
      <c r="CR20" s="514"/>
      <c r="CS20" s="515"/>
      <c r="CT20" s="404"/>
      <c r="CU20" s="405"/>
      <c r="CV20" s="405"/>
      <c r="CW20" s="405"/>
      <c r="CX20" s="405"/>
      <c r="CY20" s="405"/>
      <c r="CZ20" s="405"/>
      <c r="DA20" s="406"/>
      <c r="DB20" s="404"/>
      <c r="DC20" s="405"/>
      <c r="DD20" s="405"/>
      <c r="DE20" s="405"/>
      <c r="DF20" s="405"/>
      <c r="DG20" s="405"/>
      <c r="DH20" s="405"/>
      <c r="DI20" s="406"/>
      <c r="DJ20" s="164"/>
      <c r="DK20" s="164"/>
      <c r="DL20" s="164"/>
      <c r="DM20" s="164"/>
      <c r="DN20" s="164"/>
      <c r="DO20" s="164"/>
    </row>
    <row r="21" spans="1:119" ht="18.75" customHeight="1" x14ac:dyDescent="0.2">
      <c r="A21" s="165"/>
      <c r="B21" s="538" t="s">
        <v>158</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441"/>
      <c r="AZ21" s="442"/>
      <c r="BA21" s="442"/>
      <c r="BB21" s="442"/>
      <c r="BC21" s="442"/>
      <c r="BD21" s="442"/>
      <c r="BE21" s="442"/>
      <c r="BF21" s="442"/>
      <c r="BG21" s="442"/>
      <c r="BH21" s="442"/>
      <c r="BI21" s="442"/>
      <c r="BJ21" s="442"/>
      <c r="BK21" s="442"/>
      <c r="BL21" s="442"/>
      <c r="BM21" s="443"/>
      <c r="BN21" s="407"/>
      <c r="BO21" s="408"/>
      <c r="BP21" s="408"/>
      <c r="BQ21" s="408"/>
      <c r="BR21" s="408"/>
      <c r="BS21" s="408"/>
      <c r="BT21" s="408"/>
      <c r="BU21" s="409"/>
      <c r="BV21" s="407"/>
      <c r="BW21" s="408"/>
      <c r="BX21" s="408"/>
      <c r="BY21" s="408"/>
      <c r="BZ21" s="408"/>
      <c r="CA21" s="408"/>
      <c r="CB21" s="408"/>
      <c r="CC21" s="409"/>
      <c r="CD21" s="179"/>
      <c r="CE21" s="514"/>
      <c r="CF21" s="514"/>
      <c r="CG21" s="514"/>
      <c r="CH21" s="514"/>
      <c r="CI21" s="514"/>
      <c r="CJ21" s="514"/>
      <c r="CK21" s="514"/>
      <c r="CL21" s="514"/>
      <c r="CM21" s="514"/>
      <c r="CN21" s="514"/>
      <c r="CO21" s="514"/>
      <c r="CP21" s="514"/>
      <c r="CQ21" s="514"/>
      <c r="CR21" s="514"/>
      <c r="CS21" s="515"/>
      <c r="CT21" s="404"/>
      <c r="CU21" s="405"/>
      <c r="CV21" s="405"/>
      <c r="CW21" s="405"/>
      <c r="CX21" s="405"/>
      <c r="CY21" s="405"/>
      <c r="CZ21" s="405"/>
      <c r="DA21" s="406"/>
      <c r="DB21" s="404"/>
      <c r="DC21" s="405"/>
      <c r="DD21" s="405"/>
      <c r="DE21" s="405"/>
      <c r="DF21" s="405"/>
      <c r="DG21" s="405"/>
      <c r="DH21" s="405"/>
      <c r="DI21" s="406"/>
      <c r="DJ21" s="164"/>
      <c r="DK21" s="164"/>
      <c r="DL21" s="164"/>
      <c r="DM21" s="164"/>
      <c r="DN21" s="164"/>
      <c r="DO21" s="164"/>
    </row>
    <row r="22" spans="1:119" ht="18.75" customHeight="1" thickBot="1" x14ac:dyDescent="0.25">
      <c r="A22" s="165"/>
      <c r="B22" s="541" t="s">
        <v>159</v>
      </c>
      <c r="C22" s="542"/>
      <c r="D22" s="543"/>
      <c r="E22" s="419" t="s">
        <v>1</v>
      </c>
      <c r="F22" s="424"/>
      <c r="G22" s="424"/>
      <c r="H22" s="424"/>
      <c r="I22" s="424"/>
      <c r="J22" s="424"/>
      <c r="K22" s="414"/>
      <c r="L22" s="419" t="s">
        <v>160</v>
      </c>
      <c r="M22" s="424"/>
      <c r="N22" s="424"/>
      <c r="O22" s="424"/>
      <c r="P22" s="414"/>
      <c r="Q22" s="550" t="s">
        <v>161</v>
      </c>
      <c r="R22" s="551"/>
      <c r="S22" s="551"/>
      <c r="T22" s="551"/>
      <c r="U22" s="551"/>
      <c r="V22" s="552"/>
      <c r="W22" s="556" t="s">
        <v>162</v>
      </c>
      <c r="X22" s="542"/>
      <c r="Y22" s="543"/>
      <c r="Z22" s="419" t="s">
        <v>1</v>
      </c>
      <c r="AA22" s="424"/>
      <c r="AB22" s="424"/>
      <c r="AC22" s="424"/>
      <c r="AD22" s="424"/>
      <c r="AE22" s="424"/>
      <c r="AF22" s="424"/>
      <c r="AG22" s="414"/>
      <c r="AH22" s="569" t="s">
        <v>163</v>
      </c>
      <c r="AI22" s="424"/>
      <c r="AJ22" s="424"/>
      <c r="AK22" s="424"/>
      <c r="AL22" s="414"/>
      <c r="AM22" s="569" t="s">
        <v>164</v>
      </c>
      <c r="AN22" s="570"/>
      <c r="AO22" s="570"/>
      <c r="AP22" s="570"/>
      <c r="AQ22" s="570"/>
      <c r="AR22" s="571"/>
      <c r="AS22" s="550" t="s">
        <v>161</v>
      </c>
      <c r="AT22" s="551"/>
      <c r="AU22" s="551"/>
      <c r="AV22" s="551"/>
      <c r="AW22" s="551"/>
      <c r="AX22" s="575"/>
      <c r="AY22" s="577"/>
      <c r="AZ22" s="578"/>
      <c r="BA22" s="578"/>
      <c r="BB22" s="578"/>
      <c r="BC22" s="578"/>
      <c r="BD22" s="578"/>
      <c r="BE22" s="578"/>
      <c r="BF22" s="578"/>
      <c r="BG22" s="578"/>
      <c r="BH22" s="578"/>
      <c r="BI22" s="578"/>
      <c r="BJ22" s="578"/>
      <c r="BK22" s="578"/>
      <c r="BL22" s="578"/>
      <c r="BM22" s="579"/>
      <c r="BN22" s="580"/>
      <c r="BO22" s="581"/>
      <c r="BP22" s="581"/>
      <c r="BQ22" s="581"/>
      <c r="BR22" s="581"/>
      <c r="BS22" s="581"/>
      <c r="BT22" s="581"/>
      <c r="BU22" s="582"/>
      <c r="BV22" s="580"/>
      <c r="BW22" s="581"/>
      <c r="BX22" s="581"/>
      <c r="BY22" s="581"/>
      <c r="BZ22" s="581"/>
      <c r="CA22" s="581"/>
      <c r="CB22" s="581"/>
      <c r="CC22" s="582"/>
      <c r="CD22" s="179"/>
      <c r="CE22" s="514"/>
      <c r="CF22" s="514"/>
      <c r="CG22" s="514"/>
      <c r="CH22" s="514"/>
      <c r="CI22" s="514"/>
      <c r="CJ22" s="514"/>
      <c r="CK22" s="514"/>
      <c r="CL22" s="514"/>
      <c r="CM22" s="514"/>
      <c r="CN22" s="514"/>
      <c r="CO22" s="514"/>
      <c r="CP22" s="514"/>
      <c r="CQ22" s="514"/>
      <c r="CR22" s="514"/>
      <c r="CS22" s="515"/>
      <c r="CT22" s="404"/>
      <c r="CU22" s="405"/>
      <c r="CV22" s="405"/>
      <c r="CW22" s="405"/>
      <c r="CX22" s="405"/>
      <c r="CY22" s="405"/>
      <c r="CZ22" s="405"/>
      <c r="DA22" s="406"/>
      <c r="DB22" s="404"/>
      <c r="DC22" s="405"/>
      <c r="DD22" s="405"/>
      <c r="DE22" s="405"/>
      <c r="DF22" s="405"/>
      <c r="DG22" s="405"/>
      <c r="DH22" s="405"/>
      <c r="DI22" s="406"/>
      <c r="DJ22" s="164"/>
      <c r="DK22" s="164"/>
      <c r="DL22" s="164"/>
      <c r="DM22" s="164"/>
      <c r="DN22" s="164"/>
      <c r="DO22" s="164"/>
    </row>
    <row r="23" spans="1:119" ht="18.75" customHeight="1" x14ac:dyDescent="0.2">
      <c r="A23" s="165"/>
      <c r="B23" s="544"/>
      <c r="C23" s="545"/>
      <c r="D23" s="546"/>
      <c r="E23" s="393"/>
      <c r="F23" s="398"/>
      <c r="G23" s="398"/>
      <c r="H23" s="398"/>
      <c r="I23" s="398"/>
      <c r="J23" s="398"/>
      <c r="K23" s="387"/>
      <c r="L23" s="393"/>
      <c r="M23" s="398"/>
      <c r="N23" s="398"/>
      <c r="O23" s="398"/>
      <c r="P23" s="387"/>
      <c r="Q23" s="553"/>
      <c r="R23" s="554"/>
      <c r="S23" s="554"/>
      <c r="T23" s="554"/>
      <c r="U23" s="554"/>
      <c r="V23" s="555"/>
      <c r="W23" s="557"/>
      <c r="X23" s="545"/>
      <c r="Y23" s="546"/>
      <c r="Z23" s="393"/>
      <c r="AA23" s="398"/>
      <c r="AB23" s="398"/>
      <c r="AC23" s="398"/>
      <c r="AD23" s="398"/>
      <c r="AE23" s="398"/>
      <c r="AF23" s="398"/>
      <c r="AG23" s="387"/>
      <c r="AH23" s="393"/>
      <c r="AI23" s="398"/>
      <c r="AJ23" s="398"/>
      <c r="AK23" s="398"/>
      <c r="AL23" s="387"/>
      <c r="AM23" s="572"/>
      <c r="AN23" s="573"/>
      <c r="AO23" s="573"/>
      <c r="AP23" s="573"/>
      <c r="AQ23" s="573"/>
      <c r="AR23" s="574"/>
      <c r="AS23" s="553"/>
      <c r="AT23" s="554"/>
      <c r="AU23" s="554"/>
      <c r="AV23" s="554"/>
      <c r="AW23" s="554"/>
      <c r="AX23" s="576"/>
      <c r="AY23" s="367" t="s">
        <v>165</v>
      </c>
      <c r="AZ23" s="368"/>
      <c r="BA23" s="368"/>
      <c r="BB23" s="368"/>
      <c r="BC23" s="368"/>
      <c r="BD23" s="368"/>
      <c r="BE23" s="368"/>
      <c r="BF23" s="368"/>
      <c r="BG23" s="368"/>
      <c r="BH23" s="368"/>
      <c r="BI23" s="368"/>
      <c r="BJ23" s="368"/>
      <c r="BK23" s="368"/>
      <c r="BL23" s="368"/>
      <c r="BM23" s="369"/>
      <c r="BN23" s="407">
        <v>36204400</v>
      </c>
      <c r="BO23" s="408"/>
      <c r="BP23" s="408"/>
      <c r="BQ23" s="408"/>
      <c r="BR23" s="408"/>
      <c r="BS23" s="408"/>
      <c r="BT23" s="408"/>
      <c r="BU23" s="409"/>
      <c r="BV23" s="407">
        <v>36295187</v>
      </c>
      <c r="BW23" s="408"/>
      <c r="BX23" s="408"/>
      <c r="BY23" s="408"/>
      <c r="BZ23" s="408"/>
      <c r="CA23" s="408"/>
      <c r="CB23" s="408"/>
      <c r="CC23" s="409"/>
      <c r="CD23" s="179"/>
      <c r="CE23" s="514"/>
      <c r="CF23" s="514"/>
      <c r="CG23" s="514"/>
      <c r="CH23" s="514"/>
      <c r="CI23" s="514"/>
      <c r="CJ23" s="514"/>
      <c r="CK23" s="514"/>
      <c r="CL23" s="514"/>
      <c r="CM23" s="514"/>
      <c r="CN23" s="514"/>
      <c r="CO23" s="514"/>
      <c r="CP23" s="514"/>
      <c r="CQ23" s="514"/>
      <c r="CR23" s="514"/>
      <c r="CS23" s="515"/>
      <c r="CT23" s="404"/>
      <c r="CU23" s="405"/>
      <c r="CV23" s="405"/>
      <c r="CW23" s="405"/>
      <c r="CX23" s="405"/>
      <c r="CY23" s="405"/>
      <c r="CZ23" s="405"/>
      <c r="DA23" s="406"/>
      <c r="DB23" s="404"/>
      <c r="DC23" s="405"/>
      <c r="DD23" s="405"/>
      <c r="DE23" s="405"/>
      <c r="DF23" s="405"/>
      <c r="DG23" s="405"/>
      <c r="DH23" s="405"/>
      <c r="DI23" s="406"/>
      <c r="DJ23" s="164"/>
      <c r="DK23" s="164"/>
      <c r="DL23" s="164"/>
      <c r="DM23" s="164"/>
      <c r="DN23" s="164"/>
      <c r="DO23" s="164"/>
    </row>
    <row r="24" spans="1:119" ht="18.75" customHeight="1" thickBot="1" x14ac:dyDescent="0.25">
      <c r="A24" s="165"/>
      <c r="B24" s="544"/>
      <c r="C24" s="545"/>
      <c r="D24" s="546"/>
      <c r="E24" s="457" t="s">
        <v>166</v>
      </c>
      <c r="F24" s="437"/>
      <c r="G24" s="437"/>
      <c r="H24" s="437"/>
      <c r="I24" s="437"/>
      <c r="J24" s="437"/>
      <c r="K24" s="438"/>
      <c r="L24" s="458">
        <v>1</v>
      </c>
      <c r="M24" s="459"/>
      <c r="N24" s="459"/>
      <c r="O24" s="459"/>
      <c r="P24" s="498"/>
      <c r="Q24" s="458">
        <v>8200</v>
      </c>
      <c r="R24" s="459"/>
      <c r="S24" s="459"/>
      <c r="T24" s="459"/>
      <c r="U24" s="459"/>
      <c r="V24" s="498"/>
      <c r="W24" s="557"/>
      <c r="X24" s="545"/>
      <c r="Y24" s="546"/>
      <c r="Z24" s="457" t="s">
        <v>167</v>
      </c>
      <c r="AA24" s="437"/>
      <c r="AB24" s="437"/>
      <c r="AC24" s="437"/>
      <c r="AD24" s="437"/>
      <c r="AE24" s="437"/>
      <c r="AF24" s="437"/>
      <c r="AG24" s="438"/>
      <c r="AH24" s="458">
        <v>381</v>
      </c>
      <c r="AI24" s="459"/>
      <c r="AJ24" s="459"/>
      <c r="AK24" s="459"/>
      <c r="AL24" s="498"/>
      <c r="AM24" s="458">
        <v>1233678</v>
      </c>
      <c r="AN24" s="459"/>
      <c r="AO24" s="459"/>
      <c r="AP24" s="459"/>
      <c r="AQ24" s="459"/>
      <c r="AR24" s="498"/>
      <c r="AS24" s="458">
        <v>3238</v>
      </c>
      <c r="AT24" s="459"/>
      <c r="AU24" s="459"/>
      <c r="AV24" s="459"/>
      <c r="AW24" s="459"/>
      <c r="AX24" s="460"/>
      <c r="AY24" s="577" t="s">
        <v>168</v>
      </c>
      <c r="AZ24" s="578"/>
      <c r="BA24" s="578"/>
      <c r="BB24" s="578"/>
      <c r="BC24" s="578"/>
      <c r="BD24" s="578"/>
      <c r="BE24" s="578"/>
      <c r="BF24" s="578"/>
      <c r="BG24" s="578"/>
      <c r="BH24" s="578"/>
      <c r="BI24" s="578"/>
      <c r="BJ24" s="578"/>
      <c r="BK24" s="578"/>
      <c r="BL24" s="578"/>
      <c r="BM24" s="579"/>
      <c r="BN24" s="407">
        <v>27469113</v>
      </c>
      <c r="BO24" s="408"/>
      <c r="BP24" s="408"/>
      <c r="BQ24" s="408"/>
      <c r="BR24" s="408"/>
      <c r="BS24" s="408"/>
      <c r="BT24" s="408"/>
      <c r="BU24" s="409"/>
      <c r="BV24" s="407">
        <v>27010719</v>
      </c>
      <c r="BW24" s="408"/>
      <c r="BX24" s="408"/>
      <c r="BY24" s="408"/>
      <c r="BZ24" s="408"/>
      <c r="CA24" s="408"/>
      <c r="CB24" s="408"/>
      <c r="CC24" s="409"/>
      <c r="CD24" s="179"/>
      <c r="CE24" s="514"/>
      <c r="CF24" s="514"/>
      <c r="CG24" s="514"/>
      <c r="CH24" s="514"/>
      <c r="CI24" s="514"/>
      <c r="CJ24" s="514"/>
      <c r="CK24" s="514"/>
      <c r="CL24" s="514"/>
      <c r="CM24" s="514"/>
      <c r="CN24" s="514"/>
      <c r="CO24" s="514"/>
      <c r="CP24" s="514"/>
      <c r="CQ24" s="514"/>
      <c r="CR24" s="514"/>
      <c r="CS24" s="515"/>
      <c r="CT24" s="404"/>
      <c r="CU24" s="405"/>
      <c r="CV24" s="405"/>
      <c r="CW24" s="405"/>
      <c r="CX24" s="405"/>
      <c r="CY24" s="405"/>
      <c r="CZ24" s="405"/>
      <c r="DA24" s="406"/>
      <c r="DB24" s="404"/>
      <c r="DC24" s="405"/>
      <c r="DD24" s="405"/>
      <c r="DE24" s="405"/>
      <c r="DF24" s="405"/>
      <c r="DG24" s="405"/>
      <c r="DH24" s="405"/>
      <c r="DI24" s="406"/>
      <c r="DJ24" s="164"/>
      <c r="DK24" s="164"/>
      <c r="DL24" s="164"/>
      <c r="DM24" s="164"/>
      <c r="DN24" s="164"/>
      <c r="DO24" s="164"/>
    </row>
    <row r="25" spans="1:119" s="164" customFormat="1" ht="18.75" customHeight="1" x14ac:dyDescent="0.2">
      <c r="A25" s="165"/>
      <c r="B25" s="544"/>
      <c r="C25" s="545"/>
      <c r="D25" s="546"/>
      <c r="E25" s="457" t="s">
        <v>169</v>
      </c>
      <c r="F25" s="437"/>
      <c r="G25" s="437"/>
      <c r="H25" s="437"/>
      <c r="I25" s="437"/>
      <c r="J25" s="437"/>
      <c r="K25" s="438"/>
      <c r="L25" s="458">
        <v>1</v>
      </c>
      <c r="M25" s="459"/>
      <c r="N25" s="459"/>
      <c r="O25" s="459"/>
      <c r="P25" s="498"/>
      <c r="Q25" s="458">
        <v>6500</v>
      </c>
      <c r="R25" s="459"/>
      <c r="S25" s="459"/>
      <c r="T25" s="459"/>
      <c r="U25" s="459"/>
      <c r="V25" s="498"/>
      <c r="W25" s="557"/>
      <c r="X25" s="545"/>
      <c r="Y25" s="546"/>
      <c r="Z25" s="457" t="s">
        <v>170</v>
      </c>
      <c r="AA25" s="437"/>
      <c r="AB25" s="437"/>
      <c r="AC25" s="437"/>
      <c r="AD25" s="437"/>
      <c r="AE25" s="437"/>
      <c r="AF25" s="437"/>
      <c r="AG25" s="438"/>
      <c r="AH25" s="458">
        <v>106</v>
      </c>
      <c r="AI25" s="459"/>
      <c r="AJ25" s="459"/>
      <c r="AK25" s="459"/>
      <c r="AL25" s="498"/>
      <c r="AM25" s="458">
        <v>306552</v>
      </c>
      <c r="AN25" s="459"/>
      <c r="AO25" s="459"/>
      <c r="AP25" s="459"/>
      <c r="AQ25" s="459"/>
      <c r="AR25" s="498"/>
      <c r="AS25" s="458">
        <v>2892</v>
      </c>
      <c r="AT25" s="459"/>
      <c r="AU25" s="459"/>
      <c r="AV25" s="459"/>
      <c r="AW25" s="459"/>
      <c r="AX25" s="460"/>
      <c r="AY25" s="367" t="s">
        <v>171</v>
      </c>
      <c r="AZ25" s="368"/>
      <c r="BA25" s="368"/>
      <c r="BB25" s="368"/>
      <c r="BC25" s="368"/>
      <c r="BD25" s="368"/>
      <c r="BE25" s="368"/>
      <c r="BF25" s="368"/>
      <c r="BG25" s="368"/>
      <c r="BH25" s="368"/>
      <c r="BI25" s="368"/>
      <c r="BJ25" s="368"/>
      <c r="BK25" s="368"/>
      <c r="BL25" s="368"/>
      <c r="BM25" s="369"/>
      <c r="BN25" s="370">
        <v>844898</v>
      </c>
      <c r="BO25" s="371"/>
      <c r="BP25" s="371"/>
      <c r="BQ25" s="371"/>
      <c r="BR25" s="371"/>
      <c r="BS25" s="371"/>
      <c r="BT25" s="371"/>
      <c r="BU25" s="372"/>
      <c r="BV25" s="370">
        <v>1026319</v>
      </c>
      <c r="BW25" s="371"/>
      <c r="BX25" s="371"/>
      <c r="BY25" s="371"/>
      <c r="BZ25" s="371"/>
      <c r="CA25" s="371"/>
      <c r="CB25" s="371"/>
      <c r="CC25" s="372"/>
      <c r="CD25" s="179"/>
      <c r="CE25" s="514"/>
      <c r="CF25" s="514"/>
      <c r="CG25" s="514"/>
      <c r="CH25" s="514"/>
      <c r="CI25" s="514"/>
      <c r="CJ25" s="514"/>
      <c r="CK25" s="514"/>
      <c r="CL25" s="514"/>
      <c r="CM25" s="514"/>
      <c r="CN25" s="514"/>
      <c r="CO25" s="514"/>
      <c r="CP25" s="514"/>
      <c r="CQ25" s="514"/>
      <c r="CR25" s="514"/>
      <c r="CS25" s="515"/>
      <c r="CT25" s="404"/>
      <c r="CU25" s="405"/>
      <c r="CV25" s="405"/>
      <c r="CW25" s="405"/>
      <c r="CX25" s="405"/>
      <c r="CY25" s="405"/>
      <c r="CZ25" s="405"/>
      <c r="DA25" s="406"/>
      <c r="DB25" s="404"/>
      <c r="DC25" s="405"/>
      <c r="DD25" s="405"/>
      <c r="DE25" s="405"/>
      <c r="DF25" s="405"/>
      <c r="DG25" s="405"/>
      <c r="DH25" s="405"/>
      <c r="DI25" s="406"/>
    </row>
    <row r="26" spans="1:119" s="164" customFormat="1" ht="18.75" customHeight="1" x14ac:dyDescent="0.2">
      <c r="A26" s="165"/>
      <c r="B26" s="544"/>
      <c r="C26" s="545"/>
      <c r="D26" s="546"/>
      <c r="E26" s="457" t="s">
        <v>172</v>
      </c>
      <c r="F26" s="437"/>
      <c r="G26" s="437"/>
      <c r="H26" s="437"/>
      <c r="I26" s="437"/>
      <c r="J26" s="437"/>
      <c r="K26" s="438"/>
      <c r="L26" s="458">
        <v>1</v>
      </c>
      <c r="M26" s="459"/>
      <c r="N26" s="459"/>
      <c r="O26" s="459"/>
      <c r="P26" s="498"/>
      <c r="Q26" s="458">
        <v>6000</v>
      </c>
      <c r="R26" s="459"/>
      <c r="S26" s="459"/>
      <c r="T26" s="459"/>
      <c r="U26" s="459"/>
      <c r="V26" s="498"/>
      <c r="W26" s="557"/>
      <c r="X26" s="545"/>
      <c r="Y26" s="546"/>
      <c r="Z26" s="457" t="s">
        <v>173</v>
      </c>
      <c r="AA26" s="567"/>
      <c r="AB26" s="567"/>
      <c r="AC26" s="567"/>
      <c r="AD26" s="567"/>
      <c r="AE26" s="567"/>
      <c r="AF26" s="567"/>
      <c r="AG26" s="568"/>
      <c r="AH26" s="458">
        <v>24</v>
      </c>
      <c r="AI26" s="459"/>
      <c r="AJ26" s="459"/>
      <c r="AK26" s="459"/>
      <c r="AL26" s="498"/>
      <c r="AM26" s="458">
        <v>83448</v>
      </c>
      <c r="AN26" s="459"/>
      <c r="AO26" s="459"/>
      <c r="AP26" s="459"/>
      <c r="AQ26" s="459"/>
      <c r="AR26" s="498"/>
      <c r="AS26" s="458">
        <v>3477</v>
      </c>
      <c r="AT26" s="459"/>
      <c r="AU26" s="459"/>
      <c r="AV26" s="459"/>
      <c r="AW26" s="459"/>
      <c r="AX26" s="460"/>
      <c r="AY26" s="410" t="s">
        <v>174</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175</v>
      </c>
      <c r="BW26" s="408"/>
      <c r="BX26" s="408"/>
      <c r="BY26" s="408"/>
      <c r="BZ26" s="408"/>
      <c r="CA26" s="408"/>
      <c r="CB26" s="408"/>
      <c r="CC26" s="409"/>
      <c r="CD26" s="179"/>
      <c r="CE26" s="514"/>
      <c r="CF26" s="514"/>
      <c r="CG26" s="514"/>
      <c r="CH26" s="514"/>
      <c r="CI26" s="514"/>
      <c r="CJ26" s="514"/>
      <c r="CK26" s="514"/>
      <c r="CL26" s="514"/>
      <c r="CM26" s="514"/>
      <c r="CN26" s="514"/>
      <c r="CO26" s="514"/>
      <c r="CP26" s="514"/>
      <c r="CQ26" s="514"/>
      <c r="CR26" s="514"/>
      <c r="CS26" s="515"/>
      <c r="CT26" s="404"/>
      <c r="CU26" s="405"/>
      <c r="CV26" s="405"/>
      <c r="CW26" s="405"/>
      <c r="CX26" s="405"/>
      <c r="CY26" s="405"/>
      <c r="CZ26" s="405"/>
      <c r="DA26" s="406"/>
      <c r="DB26" s="404"/>
      <c r="DC26" s="405"/>
      <c r="DD26" s="405"/>
      <c r="DE26" s="405"/>
      <c r="DF26" s="405"/>
      <c r="DG26" s="405"/>
      <c r="DH26" s="405"/>
      <c r="DI26" s="406"/>
    </row>
    <row r="27" spans="1:119" ht="18.75" customHeight="1" thickBot="1" x14ac:dyDescent="0.25">
      <c r="A27" s="165"/>
      <c r="B27" s="544"/>
      <c r="C27" s="545"/>
      <c r="D27" s="546"/>
      <c r="E27" s="457" t="s">
        <v>176</v>
      </c>
      <c r="F27" s="437"/>
      <c r="G27" s="437"/>
      <c r="H27" s="437"/>
      <c r="I27" s="437"/>
      <c r="J27" s="437"/>
      <c r="K27" s="438"/>
      <c r="L27" s="458">
        <v>1</v>
      </c>
      <c r="M27" s="459"/>
      <c r="N27" s="459"/>
      <c r="O27" s="459"/>
      <c r="P27" s="498"/>
      <c r="Q27" s="458">
        <v>3800</v>
      </c>
      <c r="R27" s="459"/>
      <c r="S27" s="459"/>
      <c r="T27" s="459"/>
      <c r="U27" s="459"/>
      <c r="V27" s="498"/>
      <c r="W27" s="557"/>
      <c r="X27" s="545"/>
      <c r="Y27" s="546"/>
      <c r="Z27" s="457" t="s">
        <v>177</v>
      </c>
      <c r="AA27" s="437"/>
      <c r="AB27" s="437"/>
      <c r="AC27" s="437"/>
      <c r="AD27" s="437"/>
      <c r="AE27" s="437"/>
      <c r="AF27" s="437"/>
      <c r="AG27" s="438"/>
      <c r="AH27" s="458">
        <v>8</v>
      </c>
      <c r="AI27" s="459"/>
      <c r="AJ27" s="459"/>
      <c r="AK27" s="459"/>
      <c r="AL27" s="498"/>
      <c r="AM27" s="458">
        <v>30408</v>
      </c>
      <c r="AN27" s="459"/>
      <c r="AO27" s="459"/>
      <c r="AP27" s="459"/>
      <c r="AQ27" s="459"/>
      <c r="AR27" s="498"/>
      <c r="AS27" s="458">
        <v>3801</v>
      </c>
      <c r="AT27" s="459"/>
      <c r="AU27" s="459"/>
      <c r="AV27" s="459"/>
      <c r="AW27" s="459"/>
      <c r="AX27" s="460"/>
      <c r="AY27" s="499" t="s">
        <v>178</v>
      </c>
      <c r="AZ27" s="500"/>
      <c r="BA27" s="500"/>
      <c r="BB27" s="500"/>
      <c r="BC27" s="500"/>
      <c r="BD27" s="500"/>
      <c r="BE27" s="500"/>
      <c r="BF27" s="500"/>
      <c r="BG27" s="500"/>
      <c r="BH27" s="500"/>
      <c r="BI27" s="500"/>
      <c r="BJ27" s="500"/>
      <c r="BK27" s="500"/>
      <c r="BL27" s="500"/>
      <c r="BM27" s="501"/>
      <c r="BN27" s="580">
        <v>26363</v>
      </c>
      <c r="BO27" s="581"/>
      <c r="BP27" s="581"/>
      <c r="BQ27" s="581"/>
      <c r="BR27" s="581"/>
      <c r="BS27" s="581"/>
      <c r="BT27" s="581"/>
      <c r="BU27" s="582"/>
      <c r="BV27" s="580">
        <v>26363</v>
      </c>
      <c r="BW27" s="581"/>
      <c r="BX27" s="581"/>
      <c r="BY27" s="581"/>
      <c r="BZ27" s="581"/>
      <c r="CA27" s="581"/>
      <c r="CB27" s="581"/>
      <c r="CC27" s="582"/>
      <c r="CD27" s="181"/>
      <c r="CE27" s="514"/>
      <c r="CF27" s="514"/>
      <c r="CG27" s="514"/>
      <c r="CH27" s="514"/>
      <c r="CI27" s="514"/>
      <c r="CJ27" s="514"/>
      <c r="CK27" s="514"/>
      <c r="CL27" s="514"/>
      <c r="CM27" s="514"/>
      <c r="CN27" s="514"/>
      <c r="CO27" s="514"/>
      <c r="CP27" s="514"/>
      <c r="CQ27" s="514"/>
      <c r="CR27" s="514"/>
      <c r="CS27" s="515"/>
      <c r="CT27" s="404"/>
      <c r="CU27" s="405"/>
      <c r="CV27" s="405"/>
      <c r="CW27" s="405"/>
      <c r="CX27" s="405"/>
      <c r="CY27" s="405"/>
      <c r="CZ27" s="405"/>
      <c r="DA27" s="406"/>
      <c r="DB27" s="404"/>
      <c r="DC27" s="405"/>
      <c r="DD27" s="405"/>
      <c r="DE27" s="405"/>
      <c r="DF27" s="405"/>
      <c r="DG27" s="405"/>
      <c r="DH27" s="405"/>
      <c r="DI27" s="406"/>
      <c r="DJ27" s="164"/>
      <c r="DK27" s="164"/>
      <c r="DL27" s="164"/>
      <c r="DM27" s="164"/>
      <c r="DN27" s="164"/>
      <c r="DO27" s="164"/>
    </row>
    <row r="28" spans="1:119" ht="18.75" customHeight="1" x14ac:dyDescent="0.2">
      <c r="A28" s="165"/>
      <c r="B28" s="544"/>
      <c r="C28" s="545"/>
      <c r="D28" s="546"/>
      <c r="E28" s="457" t="s">
        <v>179</v>
      </c>
      <c r="F28" s="437"/>
      <c r="G28" s="437"/>
      <c r="H28" s="437"/>
      <c r="I28" s="437"/>
      <c r="J28" s="437"/>
      <c r="K28" s="438"/>
      <c r="L28" s="458">
        <v>1</v>
      </c>
      <c r="M28" s="459"/>
      <c r="N28" s="459"/>
      <c r="O28" s="459"/>
      <c r="P28" s="498"/>
      <c r="Q28" s="458">
        <v>3500</v>
      </c>
      <c r="R28" s="459"/>
      <c r="S28" s="459"/>
      <c r="T28" s="459"/>
      <c r="U28" s="459"/>
      <c r="V28" s="498"/>
      <c r="W28" s="557"/>
      <c r="X28" s="545"/>
      <c r="Y28" s="546"/>
      <c r="Z28" s="457" t="s">
        <v>180</v>
      </c>
      <c r="AA28" s="437"/>
      <c r="AB28" s="437"/>
      <c r="AC28" s="437"/>
      <c r="AD28" s="437"/>
      <c r="AE28" s="437"/>
      <c r="AF28" s="437"/>
      <c r="AG28" s="438"/>
      <c r="AH28" s="458" t="s">
        <v>175</v>
      </c>
      <c r="AI28" s="459"/>
      <c r="AJ28" s="459"/>
      <c r="AK28" s="459"/>
      <c r="AL28" s="498"/>
      <c r="AM28" s="458" t="s">
        <v>181</v>
      </c>
      <c r="AN28" s="459"/>
      <c r="AO28" s="459"/>
      <c r="AP28" s="459"/>
      <c r="AQ28" s="459"/>
      <c r="AR28" s="498"/>
      <c r="AS28" s="458" t="s">
        <v>175</v>
      </c>
      <c r="AT28" s="459"/>
      <c r="AU28" s="459"/>
      <c r="AV28" s="459"/>
      <c r="AW28" s="459"/>
      <c r="AX28" s="460"/>
      <c r="AY28" s="583" t="s">
        <v>182</v>
      </c>
      <c r="AZ28" s="584"/>
      <c r="BA28" s="584"/>
      <c r="BB28" s="585"/>
      <c r="BC28" s="367" t="s">
        <v>42</v>
      </c>
      <c r="BD28" s="368"/>
      <c r="BE28" s="368"/>
      <c r="BF28" s="368"/>
      <c r="BG28" s="368"/>
      <c r="BH28" s="368"/>
      <c r="BI28" s="368"/>
      <c r="BJ28" s="368"/>
      <c r="BK28" s="368"/>
      <c r="BL28" s="368"/>
      <c r="BM28" s="369"/>
      <c r="BN28" s="370">
        <v>2516476</v>
      </c>
      <c r="BO28" s="371"/>
      <c r="BP28" s="371"/>
      <c r="BQ28" s="371"/>
      <c r="BR28" s="371"/>
      <c r="BS28" s="371"/>
      <c r="BT28" s="371"/>
      <c r="BU28" s="372"/>
      <c r="BV28" s="370">
        <v>4448994</v>
      </c>
      <c r="BW28" s="371"/>
      <c r="BX28" s="371"/>
      <c r="BY28" s="371"/>
      <c r="BZ28" s="371"/>
      <c r="CA28" s="371"/>
      <c r="CB28" s="371"/>
      <c r="CC28" s="372"/>
      <c r="CD28" s="179"/>
      <c r="CE28" s="514"/>
      <c r="CF28" s="514"/>
      <c r="CG28" s="514"/>
      <c r="CH28" s="514"/>
      <c r="CI28" s="514"/>
      <c r="CJ28" s="514"/>
      <c r="CK28" s="514"/>
      <c r="CL28" s="514"/>
      <c r="CM28" s="514"/>
      <c r="CN28" s="514"/>
      <c r="CO28" s="514"/>
      <c r="CP28" s="514"/>
      <c r="CQ28" s="514"/>
      <c r="CR28" s="514"/>
      <c r="CS28" s="515"/>
      <c r="CT28" s="404"/>
      <c r="CU28" s="405"/>
      <c r="CV28" s="405"/>
      <c r="CW28" s="405"/>
      <c r="CX28" s="405"/>
      <c r="CY28" s="405"/>
      <c r="CZ28" s="405"/>
      <c r="DA28" s="406"/>
      <c r="DB28" s="404"/>
      <c r="DC28" s="405"/>
      <c r="DD28" s="405"/>
      <c r="DE28" s="405"/>
      <c r="DF28" s="405"/>
      <c r="DG28" s="405"/>
      <c r="DH28" s="405"/>
      <c r="DI28" s="406"/>
      <c r="DJ28" s="164"/>
      <c r="DK28" s="164"/>
      <c r="DL28" s="164"/>
      <c r="DM28" s="164"/>
      <c r="DN28" s="164"/>
      <c r="DO28" s="164"/>
    </row>
    <row r="29" spans="1:119" ht="18.75" customHeight="1" x14ac:dyDescent="0.2">
      <c r="A29" s="165"/>
      <c r="B29" s="544"/>
      <c r="C29" s="545"/>
      <c r="D29" s="546"/>
      <c r="E29" s="457" t="s">
        <v>183</v>
      </c>
      <c r="F29" s="437"/>
      <c r="G29" s="437"/>
      <c r="H29" s="437"/>
      <c r="I29" s="437"/>
      <c r="J29" s="437"/>
      <c r="K29" s="438"/>
      <c r="L29" s="458">
        <v>18</v>
      </c>
      <c r="M29" s="459"/>
      <c r="N29" s="459"/>
      <c r="O29" s="459"/>
      <c r="P29" s="498"/>
      <c r="Q29" s="458">
        <v>3200</v>
      </c>
      <c r="R29" s="459"/>
      <c r="S29" s="459"/>
      <c r="T29" s="459"/>
      <c r="U29" s="459"/>
      <c r="V29" s="498"/>
      <c r="W29" s="558"/>
      <c r="X29" s="559"/>
      <c r="Y29" s="560"/>
      <c r="Z29" s="457" t="s">
        <v>184</v>
      </c>
      <c r="AA29" s="437"/>
      <c r="AB29" s="437"/>
      <c r="AC29" s="437"/>
      <c r="AD29" s="437"/>
      <c r="AE29" s="437"/>
      <c r="AF29" s="437"/>
      <c r="AG29" s="438"/>
      <c r="AH29" s="458">
        <v>389</v>
      </c>
      <c r="AI29" s="459"/>
      <c r="AJ29" s="459"/>
      <c r="AK29" s="459"/>
      <c r="AL29" s="498"/>
      <c r="AM29" s="458">
        <v>1264086</v>
      </c>
      <c r="AN29" s="459"/>
      <c r="AO29" s="459"/>
      <c r="AP29" s="459"/>
      <c r="AQ29" s="459"/>
      <c r="AR29" s="498"/>
      <c r="AS29" s="458">
        <v>3250</v>
      </c>
      <c r="AT29" s="459"/>
      <c r="AU29" s="459"/>
      <c r="AV29" s="459"/>
      <c r="AW29" s="459"/>
      <c r="AX29" s="460"/>
      <c r="AY29" s="586"/>
      <c r="AZ29" s="587"/>
      <c r="BA29" s="587"/>
      <c r="BB29" s="588"/>
      <c r="BC29" s="441" t="s">
        <v>185</v>
      </c>
      <c r="BD29" s="442"/>
      <c r="BE29" s="442"/>
      <c r="BF29" s="442"/>
      <c r="BG29" s="442"/>
      <c r="BH29" s="442"/>
      <c r="BI29" s="442"/>
      <c r="BJ29" s="442"/>
      <c r="BK29" s="442"/>
      <c r="BL29" s="442"/>
      <c r="BM29" s="443"/>
      <c r="BN29" s="407">
        <v>3260983</v>
      </c>
      <c r="BO29" s="408"/>
      <c r="BP29" s="408"/>
      <c r="BQ29" s="408"/>
      <c r="BR29" s="408"/>
      <c r="BS29" s="408"/>
      <c r="BT29" s="408"/>
      <c r="BU29" s="409"/>
      <c r="BV29" s="407">
        <v>2973820</v>
      </c>
      <c r="BW29" s="408"/>
      <c r="BX29" s="408"/>
      <c r="BY29" s="408"/>
      <c r="BZ29" s="408"/>
      <c r="CA29" s="408"/>
      <c r="CB29" s="408"/>
      <c r="CC29" s="409"/>
      <c r="CD29" s="181"/>
      <c r="CE29" s="514"/>
      <c r="CF29" s="514"/>
      <c r="CG29" s="514"/>
      <c r="CH29" s="514"/>
      <c r="CI29" s="514"/>
      <c r="CJ29" s="514"/>
      <c r="CK29" s="514"/>
      <c r="CL29" s="514"/>
      <c r="CM29" s="514"/>
      <c r="CN29" s="514"/>
      <c r="CO29" s="514"/>
      <c r="CP29" s="514"/>
      <c r="CQ29" s="514"/>
      <c r="CR29" s="514"/>
      <c r="CS29" s="515"/>
      <c r="CT29" s="404"/>
      <c r="CU29" s="405"/>
      <c r="CV29" s="405"/>
      <c r="CW29" s="405"/>
      <c r="CX29" s="405"/>
      <c r="CY29" s="405"/>
      <c r="CZ29" s="405"/>
      <c r="DA29" s="406"/>
      <c r="DB29" s="404"/>
      <c r="DC29" s="405"/>
      <c r="DD29" s="405"/>
      <c r="DE29" s="405"/>
      <c r="DF29" s="405"/>
      <c r="DG29" s="405"/>
      <c r="DH29" s="405"/>
      <c r="DI29" s="406"/>
      <c r="DJ29" s="164"/>
      <c r="DK29" s="164"/>
      <c r="DL29" s="164"/>
      <c r="DM29" s="164"/>
      <c r="DN29" s="164"/>
      <c r="DO29" s="164"/>
    </row>
    <row r="30" spans="1:119" ht="18.75" customHeight="1" thickBot="1" x14ac:dyDescent="0.25">
      <c r="A30" s="165"/>
      <c r="B30" s="547"/>
      <c r="C30" s="548"/>
      <c r="D30" s="549"/>
      <c r="E30" s="461"/>
      <c r="F30" s="462"/>
      <c r="G30" s="462"/>
      <c r="H30" s="462"/>
      <c r="I30" s="462"/>
      <c r="J30" s="462"/>
      <c r="K30" s="463"/>
      <c r="L30" s="561"/>
      <c r="M30" s="562"/>
      <c r="N30" s="562"/>
      <c r="O30" s="562"/>
      <c r="P30" s="563"/>
      <c r="Q30" s="561"/>
      <c r="R30" s="562"/>
      <c r="S30" s="562"/>
      <c r="T30" s="562"/>
      <c r="U30" s="562"/>
      <c r="V30" s="563"/>
      <c r="W30" s="564" t="s">
        <v>186</v>
      </c>
      <c r="X30" s="565"/>
      <c r="Y30" s="565"/>
      <c r="Z30" s="565"/>
      <c r="AA30" s="565"/>
      <c r="AB30" s="565"/>
      <c r="AC30" s="565"/>
      <c r="AD30" s="565"/>
      <c r="AE30" s="565"/>
      <c r="AF30" s="565"/>
      <c r="AG30" s="566"/>
      <c r="AH30" s="523">
        <v>95.4</v>
      </c>
      <c r="AI30" s="524"/>
      <c r="AJ30" s="524"/>
      <c r="AK30" s="524"/>
      <c r="AL30" s="524"/>
      <c r="AM30" s="524"/>
      <c r="AN30" s="524"/>
      <c r="AO30" s="524"/>
      <c r="AP30" s="524"/>
      <c r="AQ30" s="524"/>
      <c r="AR30" s="524"/>
      <c r="AS30" s="524"/>
      <c r="AT30" s="524"/>
      <c r="AU30" s="524"/>
      <c r="AV30" s="524"/>
      <c r="AW30" s="524"/>
      <c r="AX30" s="526"/>
      <c r="AY30" s="589"/>
      <c r="AZ30" s="590"/>
      <c r="BA30" s="590"/>
      <c r="BB30" s="591"/>
      <c r="BC30" s="577" t="s">
        <v>44</v>
      </c>
      <c r="BD30" s="578"/>
      <c r="BE30" s="578"/>
      <c r="BF30" s="578"/>
      <c r="BG30" s="578"/>
      <c r="BH30" s="578"/>
      <c r="BI30" s="578"/>
      <c r="BJ30" s="578"/>
      <c r="BK30" s="578"/>
      <c r="BL30" s="578"/>
      <c r="BM30" s="579"/>
      <c r="BN30" s="580">
        <v>4640457</v>
      </c>
      <c r="BO30" s="581"/>
      <c r="BP30" s="581"/>
      <c r="BQ30" s="581"/>
      <c r="BR30" s="581"/>
      <c r="BS30" s="581"/>
      <c r="BT30" s="581"/>
      <c r="BU30" s="582"/>
      <c r="BV30" s="580">
        <v>2876705</v>
      </c>
      <c r="BW30" s="581"/>
      <c r="BX30" s="581"/>
      <c r="BY30" s="581"/>
      <c r="BZ30" s="581"/>
      <c r="CA30" s="581"/>
      <c r="CB30" s="581"/>
      <c r="CC30" s="582"/>
      <c r="CD30" s="182"/>
      <c r="CE30" s="183"/>
      <c r="CF30" s="183"/>
      <c r="CG30" s="183"/>
      <c r="CH30" s="183"/>
      <c r="CI30" s="183"/>
      <c r="CJ30" s="183"/>
      <c r="CK30" s="183"/>
      <c r="CL30" s="183"/>
      <c r="CM30" s="183"/>
      <c r="CN30" s="183"/>
      <c r="CO30" s="183"/>
      <c r="CP30" s="183"/>
      <c r="CQ30" s="183"/>
      <c r="CR30" s="183"/>
      <c r="CS30" s="184"/>
      <c r="CT30" s="185"/>
      <c r="CU30" s="186"/>
      <c r="CV30" s="186"/>
      <c r="CW30" s="186"/>
      <c r="CX30" s="186"/>
      <c r="CY30" s="186"/>
      <c r="CZ30" s="186"/>
      <c r="DA30" s="187"/>
      <c r="DB30" s="185"/>
      <c r="DC30" s="186"/>
      <c r="DD30" s="186"/>
      <c r="DE30" s="186"/>
      <c r="DF30" s="186"/>
      <c r="DG30" s="186"/>
      <c r="DH30" s="186"/>
      <c r="DI30" s="187"/>
      <c r="DJ30" s="164"/>
      <c r="DK30" s="164"/>
      <c r="DL30" s="164"/>
      <c r="DM30" s="164"/>
      <c r="DN30" s="164"/>
      <c r="DO30" s="164"/>
    </row>
    <row r="31" spans="1:119" ht="13.5" customHeight="1" x14ac:dyDescent="0.2">
      <c r="A31" s="165"/>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90"/>
      <c r="DJ31" s="164"/>
      <c r="DK31" s="164"/>
      <c r="DL31" s="164"/>
      <c r="DM31" s="164"/>
      <c r="DN31" s="164"/>
      <c r="DO31" s="164"/>
    </row>
    <row r="32" spans="1:119" ht="13.5" customHeight="1" x14ac:dyDescent="0.2">
      <c r="A32" s="165"/>
      <c r="B32" s="191"/>
      <c r="C32" s="192" t="s">
        <v>187</v>
      </c>
      <c r="D32" s="192"/>
      <c r="E32" s="192"/>
      <c r="F32" s="189"/>
      <c r="G32" s="189"/>
      <c r="H32" s="189"/>
      <c r="I32" s="189"/>
      <c r="J32" s="189"/>
      <c r="K32" s="189"/>
      <c r="L32" s="189"/>
      <c r="M32" s="189"/>
      <c r="N32" s="189"/>
      <c r="O32" s="189"/>
      <c r="P32" s="189"/>
      <c r="Q32" s="189"/>
      <c r="R32" s="189"/>
      <c r="S32" s="189"/>
      <c r="T32" s="189"/>
      <c r="U32" s="189" t="s">
        <v>188</v>
      </c>
      <c r="V32" s="189"/>
      <c r="W32" s="189"/>
      <c r="X32" s="189"/>
      <c r="Y32" s="189"/>
      <c r="Z32" s="189"/>
      <c r="AA32" s="189"/>
      <c r="AB32" s="189"/>
      <c r="AC32" s="189"/>
      <c r="AD32" s="189"/>
      <c r="AE32" s="189"/>
      <c r="AF32" s="189"/>
      <c r="AG32" s="189"/>
      <c r="AH32" s="189"/>
      <c r="AI32" s="189"/>
      <c r="AJ32" s="189"/>
      <c r="AK32" s="189"/>
      <c r="AL32" s="189"/>
      <c r="AM32" s="193" t="s">
        <v>189</v>
      </c>
      <c r="AN32" s="189"/>
      <c r="AO32" s="189"/>
      <c r="AP32" s="189"/>
      <c r="AQ32" s="189"/>
      <c r="AR32" s="189"/>
      <c r="AS32" s="193"/>
      <c r="AT32" s="193"/>
      <c r="AU32" s="193"/>
      <c r="AV32" s="193"/>
      <c r="AW32" s="193"/>
      <c r="AX32" s="193"/>
      <c r="AY32" s="193"/>
      <c r="AZ32" s="193"/>
      <c r="BA32" s="193"/>
      <c r="BB32" s="189"/>
      <c r="BC32" s="193"/>
      <c r="BD32" s="189"/>
      <c r="BE32" s="193" t="s">
        <v>190</v>
      </c>
      <c r="BF32" s="189"/>
      <c r="BG32" s="189"/>
      <c r="BH32" s="189"/>
      <c r="BI32" s="189"/>
      <c r="BJ32" s="193"/>
      <c r="BK32" s="193"/>
      <c r="BL32" s="193"/>
      <c r="BM32" s="193"/>
      <c r="BN32" s="193"/>
      <c r="BO32" s="193"/>
      <c r="BP32" s="193"/>
      <c r="BQ32" s="193"/>
      <c r="BR32" s="189"/>
      <c r="BS32" s="189"/>
      <c r="BT32" s="189"/>
      <c r="BU32" s="189"/>
      <c r="BV32" s="189"/>
      <c r="BW32" s="189" t="s">
        <v>191</v>
      </c>
      <c r="BX32" s="189"/>
      <c r="BY32" s="189"/>
      <c r="BZ32" s="189"/>
      <c r="CA32" s="189"/>
      <c r="CB32" s="193"/>
      <c r="CC32" s="193"/>
      <c r="CD32" s="193"/>
      <c r="CE32" s="193"/>
      <c r="CF32" s="193"/>
      <c r="CG32" s="193"/>
      <c r="CH32" s="193"/>
      <c r="CI32" s="193"/>
      <c r="CJ32" s="193"/>
      <c r="CK32" s="193"/>
      <c r="CL32" s="193"/>
      <c r="CM32" s="193"/>
      <c r="CN32" s="193"/>
      <c r="CO32" s="193" t="s">
        <v>192</v>
      </c>
      <c r="CP32" s="193"/>
      <c r="CQ32" s="193"/>
      <c r="CR32" s="193"/>
      <c r="CS32" s="193"/>
      <c r="CT32" s="193"/>
      <c r="CU32" s="193"/>
      <c r="CV32" s="193"/>
      <c r="CW32" s="193"/>
      <c r="CX32" s="193"/>
      <c r="CY32" s="193"/>
      <c r="CZ32" s="193"/>
      <c r="DA32" s="193"/>
      <c r="DB32" s="193"/>
      <c r="DC32" s="193"/>
      <c r="DD32" s="193"/>
      <c r="DE32" s="193"/>
      <c r="DF32" s="193"/>
      <c r="DG32" s="193"/>
      <c r="DH32" s="193"/>
      <c r="DI32" s="190"/>
      <c r="DJ32" s="164"/>
      <c r="DK32" s="164"/>
      <c r="DL32" s="164"/>
      <c r="DM32" s="164"/>
      <c r="DN32" s="164"/>
      <c r="DO32" s="164"/>
    </row>
    <row r="33" spans="1:119" ht="13.5" customHeight="1" x14ac:dyDescent="0.2">
      <c r="A33" s="165"/>
      <c r="B33" s="191"/>
      <c r="C33" s="431" t="s">
        <v>193</v>
      </c>
      <c r="D33" s="431"/>
      <c r="E33" s="396" t="s">
        <v>194</v>
      </c>
      <c r="F33" s="396"/>
      <c r="G33" s="396"/>
      <c r="H33" s="396"/>
      <c r="I33" s="396"/>
      <c r="J33" s="396"/>
      <c r="K33" s="396"/>
      <c r="L33" s="396"/>
      <c r="M33" s="396"/>
      <c r="N33" s="396"/>
      <c r="O33" s="396"/>
      <c r="P33" s="396"/>
      <c r="Q33" s="396"/>
      <c r="R33" s="396"/>
      <c r="S33" s="396"/>
      <c r="T33" s="194"/>
      <c r="U33" s="431" t="s">
        <v>193</v>
      </c>
      <c r="V33" s="431"/>
      <c r="W33" s="396" t="s">
        <v>194</v>
      </c>
      <c r="X33" s="396"/>
      <c r="Y33" s="396"/>
      <c r="Z33" s="396"/>
      <c r="AA33" s="396"/>
      <c r="AB33" s="396"/>
      <c r="AC33" s="396"/>
      <c r="AD33" s="396"/>
      <c r="AE33" s="396"/>
      <c r="AF33" s="396"/>
      <c r="AG33" s="396"/>
      <c r="AH33" s="396"/>
      <c r="AI33" s="396"/>
      <c r="AJ33" s="396"/>
      <c r="AK33" s="396"/>
      <c r="AL33" s="194"/>
      <c r="AM33" s="431" t="s">
        <v>195</v>
      </c>
      <c r="AN33" s="431"/>
      <c r="AO33" s="396" t="s">
        <v>194</v>
      </c>
      <c r="AP33" s="396"/>
      <c r="AQ33" s="396"/>
      <c r="AR33" s="396"/>
      <c r="AS33" s="396"/>
      <c r="AT33" s="396"/>
      <c r="AU33" s="396"/>
      <c r="AV33" s="396"/>
      <c r="AW33" s="396"/>
      <c r="AX33" s="396"/>
      <c r="AY33" s="396"/>
      <c r="AZ33" s="396"/>
      <c r="BA33" s="396"/>
      <c r="BB33" s="396"/>
      <c r="BC33" s="396"/>
      <c r="BD33" s="195"/>
      <c r="BE33" s="396" t="s">
        <v>196</v>
      </c>
      <c r="BF33" s="396"/>
      <c r="BG33" s="396" t="s">
        <v>197</v>
      </c>
      <c r="BH33" s="396"/>
      <c r="BI33" s="396"/>
      <c r="BJ33" s="396"/>
      <c r="BK33" s="396"/>
      <c r="BL33" s="396"/>
      <c r="BM33" s="396"/>
      <c r="BN33" s="396"/>
      <c r="BO33" s="396"/>
      <c r="BP33" s="396"/>
      <c r="BQ33" s="396"/>
      <c r="BR33" s="396"/>
      <c r="BS33" s="396"/>
      <c r="BT33" s="396"/>
      <c r="BU33" s="396"/>
      <c r="BV33" s="195"/>
      <c r="BW33" s="431" t="s">
        <v>196</v>
      </c>
      <c r="BX33" s="431"/>
      <c r="BY33" s="396" t="s">
        <v>198</v>
      </c>
      <c r="BZ33" s="396"/>
      <c r="CA33" s="396"/>
      <c r="CB33" s="396"/>
      <c r="CC33" s="396"/>
      <c r="CD33" s="396"/>
      <c r="CE33" s="396"/>
      <c r="CF33" s="396"/>
      <c r="CG33" s="396"/>
      <c r="CH33" s="396"/>
      <c r="CI33" s="396"/>
      <c r="CJ33" s="396"/>
      <c r="CK33" s="396"/>
      <c r="CL33" s="396"/>
      <c r="CM33" s="396"/>
      <c r="CN33" s="194"/>
      <c r="CO33" s="431" t="s">
        <v>193</v>
      </c>
      <c r="CP33" s="431"/>
      <c r="CQ33" s="396" t="s">
        <v>199</v>
      </c>
      <c r="CR33" s="396"/>
      <c r="CS33" s="396"/>
      <c r="CT33" s="396"/>
      <c r="CU33" s="396"/>
      <c r="CV33" s="396"/>
      <c r="CW33" s="396"/>
      <c r="CX33" s="396"/>
      <c r="CY33" s="396"/>
      <c r="CZ33" s="396"/>
      <c r="DA33" s="396"/>
      <c r="DB33" s="396"/>
      <c r="DC33" s="396"/>
      <c r="DD33" s="396"/>
      <c r="DE33" s="396"/>
      <c r="DF33" s="194"/>
      <c r="DG33" s="592" t="s">
        <v>200</v>
      </c>
      <c r="DH33" s="592"/>
      <c r="DI33" s="196"/>
      <c r="DJ33" s="164"/>
      <c r="DK33" s="164"/>
      <c r="DL33" s="164"/>
      <c r="DM33" s="164"/>
      <c r="DN33" s="164"/>
      <c r="DO33" s="164"/>
    </row>
    <row r="34" spans="1:119" ht="32.25" customHeight="1" x14ac:dyDescent="0.2">
      <c r="A34" s="165"/>
      <c r="B34" s="191"/>
      <c r="C34" s="593">
        <f>IF(E34="","",1)</f>
        <v>1</v>
      </c>
      <c r="D34" s="593"/>
      <c r="E34" s="594" t="str">
        <f>IF('各会計、関係団体の財政状況及び健全化判断比率'!B7="","",'各会計、関係団体の財政状況及び健全化判断比率'!B7)</f>
        <v>一般会計</v>
      </c>
      <c r="F34" s="594"/>
      <c r="G34" s="594"/>
      <c r="H34" s="594"/>
      <c r="I34" s="594"/>
      <c r="J34" s="594"/>
      <c r="K34" s="594"/>
      <c r="L34" s="594"/>
      <c r="M34" s="594"/>
      <c r="N34" s="594"/>
      <c r="O34" s="594"/>
      <c r="P34" s="594"/>
      <c r="Q34" s="594"/>
      <c r="R34" s="594"/>
      <c r="S34" s="594"/>
      <c r="T34" s="192"/>
      <c r="U34" s="593">
        <f>IF(W34="","",MAX(C34:D43)+1)</f>
        <v>2</v>
      </c>
      <c r="V34" s="593"/>
      <c r="W34" s="594" t="str">
        <f>IF('各会計、関係団体の財政状況及び健全化判断比率'!B28="","",'各会計、関係団体の財政状況及び健全化判断比率'!B28)</f>
        <v>国民健康保険特別会計</v>
      </c>
      <c r="X34" s="594"/>
      <c r="Y34" s="594"/>
      <c r="Z34" s="594"/>
      <c r="AA34" s="594"/>
      <c r="AB34" s="594"/>
      <c r="AC34" s="594"/>
      <c r="AD34" s="594"/>
      <c r="AE34" s="594"/>
      <c r="AF34" s="594"/>
      <c r="AG34" s="594"/>
      <c r="AH34" s="594"/>
      <c r="AI34" s="594"/>
      <c r="AJ34" s="594"/>
      <c r="AK34" s="594"/>
      <c r="AL34" s="192"/>
      <c r="AM34" s="593" t="str">
        <f>IF(AO34="","",MAX(C34:D43,U34:V43)+1)</f>
        <v/>
      </c>
      <c r="AN34" s="593"/>
      <c r="AO34" s="594"/>
      <c r="AP34" s="594"/>
      <c r="AQ34" s="594"/>
      <c r="AR34" s="594"/>
      <c r="AS34" s="594"/>
      <c r="AT34" s="594"/>
      <c r="AU34" s="594"/>
      <c r="AV34" s="594"/>
      <c r="AW34" s="594"/>
      <c r="AX34" s="594"/>
      <c r="AY34" s="594"/>
      <c r="AZ34" s="594"/>
      <c r="BA34" s="594"/>
      <c r="BB34" s="594"/>
      <c r="BC34" s="594"/>
      <c r="BD34" s="192"/>
      <c r="BE34" s="593">
        <f>IF(BG34="","",MAX(C34:D43,U34:V43,AM34:AN43)+1)</f>
        <v>5</v>
      </c>
      <c r="BF34" s="593"/>
      <c r="BG34" s="594" t="str">
        <f>IF('各会計、関係団体の財政状況及び健全化判断比率'!B31="","",'各会計、関係団体の財政状況及び健全化判断比率'!B31)</f>
        <v>農業集落排水事業特別会計</v>
      </c>
      <c r="BH34" s="594"/>
      <c r="BI34" s="594"/>
      <c r="BJ34" s="594"/>
      <c r="BK34" s="594"/>
      <c r="BL34" s="594"/>
      <c r="BM34" s="594"/>
      <c r="BN34" s="594"/>
      <c r="BO34" s="594"/>
      <c r="BP34" s="594"/>
      <c r="BQ34" s="594"/>
      <c r="BR34" s="594"/>
      <c r="BS34" s="594"/>
      <c r="BT34" s="594"/>
      <c r="BU34" s="594"/>
      <c r="BV34" s="192"/>
      <c r="BW34" s="593">
        <f>IF(BY34="","",MAX(C34:D43,U34:V43,AM34:AN43,BE34:BF43)+1)</f>
        <v>7</v>
      </c>
      <c r="BX34" s="593"/>
      <c r="BY34" s="594" t="str">
        <f>IF('各会計、関係団体の財政状況及び健全化判断比率'!B68="","",'各会計、関係団体の財政状況及び健全化判断比率'!B68)</f>
        <v>つがる西北五広域連合一般会計</v>
      </c>
      <c r="BZ34" s="594"/>
      <c r="CA34" s="594"/>
      <c r="CB34" s="594"/>
      <c r="CC34" s="594"/>
      <c r="CD34" s="594"/>
      <c r="CE34" s="594"/>
      <c r="CF34" s="594"/>
      <c r="CG34" s="594"/>
      <c r="CH34" s="594"/>
      <c r="CI34" s="594"/>
      <c r="CJ34" s="594"/>
      <c r="CK34" s="594"/>
      <c r="CL34" s="594"/>
      <c r="CM34" s="594"/>
      <c r="CN34" s="192"/>
      <c r="CO34" s="593">
        <f>IF(CQ34="","",MAX(C34:D43,U34:V43,AM34:AN43,BE34:BF43,BW34:BX43)+1)</f>
        <v>17</v>
      </c>
      <c r="CP34" s="593"/>
      <c r="CQ34" s="594" t="str">
        <f>IF('各会計、関係団体の財政状況及び健全化判断比率'!BS7="","",'各会計、関係団体の財政状況及び健全化判断比率'!BS7)</f>
        <v>屏風山野菜振興会</v>
      </c>
      <c r="CR34" s="594"/>
      <c r="CS34" s="594"/>
      <c r="CT34" s="594"/>
      <c r="CU34" s="594"/>
      <c r="CV34" s="594"/>
      <c r="CW34" s="594"/>
      <c r="CX34" s="594"/>
      <c r="CY34" s="594"/>
      <c r="CZ34" s="594"/>
      <c r="DA34" s="594"/>
      <c r="DB34" s="594"/>
      <c r="DC34" s="594"/>
      <c r="DD34" s="594"/>
      <c r="DE34" s="594"/>
      <c r="DF34" s="189"/>
      <c r="DG34" s="595" t="str">
        <f>IF('各会計、関係団体の財政状況及び健全化判断比率'!BR7="","",'各会計、関係団体の財政状況及び健全化判断比率'!BR7)</f>
        <v/>
      </c>
      <c r="DH34" s="595"/>
      <c r="DI34" s="196"/>
      <c r="DJ34" s="164"/>
      <c r="DK34" s="164"/>
      <c r="DL34" s="164"/>
      <c r="DM34" s="164"/>
      <c r="DN34" s="164"/>
      <c r="DO34" s="164"/>
    </row>
    <row r="35" spans="1:119" ht="32.25" customHeight="1" x14ac:dyDescent="0.2">
      <c r="A35" s="165"/>
      <c r="B35" s="191"/>
      <c r="C35" s="593" t="str">
        <f>IF(E35="","",C34+1)</f>
        <v/>
      </c>
      <c r="D35" s="593"/>
      <c r="E35" s="594" t="str">
        <f>IF('各会計、関係団体の財政状況及び健全化判断比率'!B8="","",'各会計、関係団体の財政状況及び健全化判断比率'!B8)</f>
        <v/>
      </c>
      <c r="F35" s="594"/>
      <c r="G35" s="594"/>
      <c r="H35" s="594"/>
      <c r="I35" s="594"/>
      <c r="J35" s="594"/>
      <c r="K35" s="594"/>
      <c r="L35" s="594"/>
      <c r="M35" s="594"/>
      <c r="N35" s="594"/>
      <c r="O35" s="594"/>
      <c r="P35" s="594"/>
      <c r="Q35" s="594"/>
      <c r="R35" s="594"/>
      <c r="S35" s="594"/>
      <c r="T35" s="192"/>
      <c r="U35" s="593">
        <f>IF(W35="","",U34+1)</f>
        <v>3</v>
      </c>
      <c r="V35" s="593"/>
      <c r="W35" s="594" t="str">
        <f>IF('各会計、関係団体の財政状況及び健全化判断比率'!B29="","",'各会計、関係団体の財政状況及び健全化判断比率'!B29)</f>
        <v>介護保険特別会計</v>
      </c>
      <c r="X35" s="594"/>
      <c r="Y35" s="594"/>
      <c r="Z35" s="594"/>
      <c r="AA35" s="594"/>
      <c r="AB35" s="594"/>
      <c r="AC35" s="594"/>
      <c r="AD35" s="594"/>
      <c r="AE35" s="594"/>
      <c r="AF35" s="594"/>
      <c r="AG35" s="594"/>
      <c r="AH35" s="594"/>
      <c r="AI35" s="594"/>
      <c r="AJ35" s="594"/>
      <c r="AK35" s="594"/>
      <c r="AL35" s="192"/>
      <c r="AM35" s="593" t="str">
        <f t="shared" ref="AM35:AM43" si="0">IF(AO35="","",AM34+1)</f>
        <v/>
      </c>
      <c r="AN35" s="593"/>
      <c r="AO35" s="594"/>
      <c r="AP35" s="594"/>
      <c r="AQ35" s="594"/>
      <c r="AR35" s="594"/>
      <c r="AS35" s="594"/>
      <c r="AT35" s="594"/>
      <c r="AU35" s="594"/>
      <c r="AV35" s="594"/>
      <c r="AW35" s="594"/>
      <c r="AX35" s="594"/>
      <c r="AY35" s="594"/>
      <c r="AZ35" s="594"/>
      <c r="BA35" s="594"/>
      <c r="BB35" s="594"/>
      <c r="BC35" s="594"/>
      <c r="BD35" s="192"/>
      <c r="BE35" s="593">
        <f t="shared" ref="BE35:BE43" si="1">IF(BG35="","",BE34+1)</f>
        <v>6</v>
      </c>
      <c r="BF35" s="593"/>
      <c r="BG35" s="594" t="str">
        <f>IF('各会計、関係団体の財政状況及び健全化判断比率'!B32="","",'各会計、関係団体の財政状況及び健全化判断比率'!B32)</f>
        <v>公共下水道事業特別会計</v>
      </c>
      <c r="BH35" s="594"/>
      <c r="BI35" s="594"/>
      <c r="BJ35" s="594"/>
      <c r="BK35" s="594"/>
      <c r="BL35" s="594"/>
      <c r="BM35" s="594"/>
      <c r="BN35" s="594"/>
      <c r="BO35" s="594"/>
      <c r="BP35" s="594"/>
      <c r="BQ35" s="594"/>
      <c r="BR35" s="594"/>
      <c r="BS35" s="594"/>
      <c r="BT35" s="594"/>
      <c r="BU35" s="594"/>
      <c r="BV35" s="192"/>
      <c r="BW35" s="593">
        <f t="shared" ref="BW35:BW43" si="2">IF(BY35="","",BW34+1)</f>
        <v>8</v>
      </c>
      <c r="BX35" s="593"/>
      <c r="BY35" s="594" t="str">
        <f>IF('各会計、関係団体の財政状況及び健全化判断比率'!B69="","",'各会計、関係団体の財政状況及び健全化判断比率'!B69)</f>
        <v>つがる西北五広域連合病院事業会計</v>
      </c>
      <c r="BZ35" s="594"/>
      <c r="CA35" s="594"/>
      <c r="CB35" s="594"/>
      <c r="CC35" s="594"/>
      <c r="CD35" s="594"/>
      <c r="CE35" s="594"/>
      <c r="CF35" s="594"/>
      <c r="CG35" s="594"/>
      <c r="CH35" s="594"/>
      <c r="CI35" s="594"/>
      <c r="CJ35" s="594"/>
      <c r="CK35" s="594"/>
      <c r="CL35" s="594"/>
      <c r="CM35" s="594"/>
      <c r="CN35" s="192"/>
      <c r="CO35" s="593">
        <f t="shared" ref="CO35:CO43" si="3">IF(CQ35="","",CO34+1)</f>
        <v>18</v>
      </c>
      <c r="CP35" s="593"/>
      <c r="CQ35" s="594" t="str">
        <f>IF('各会計、関係団体の財政状況及び健全化判断比率'!BS8="","",'各会計、関係団体の財政状況及び健全化判断比率'!BS8)</f>
        <v>つがる市土地開発公社</v>
      </c>
      <c r="CR35" s="594"/>
      <c r="CS35" s="594"/>
      <c r="CT35" s="594"/>
      <c r="CU35" s="594"/>
      <c r="CV35" s="594"/>
      <c r="CW35" s="594"/>
      <c r="CX35" s="594"/>
      <c r="CY35" s="594"/>
      <c r="CZ35" s="594"/>
      <c r="DA35" s="594"/>
      <c r="DB35" s="594"/>
      <c r="DC35" s="594"/>
      <c r="DD35" s="594"/>
      <c r="DE35" s="594"/>
      <c r="DF35" s="189"/>
      <c r="DG35" s="595" t="str">
        <f>IF('各会計、関係団体の財政状況及び健全化判断比率'!BR8="","",'各会計、関係団体の財政状況及び健全化判断比率'!BR8)</f>
        <v>○</v>
      </c>
      <c r="DH35" s="595"/>
      <c r="DI35" s="196"/>
      <c r="DJ35" s="164"/>
      <c r="DK35" s="164"/>
      <c r="DL35" s="164"/>
      <c r="DM35" s="164"/>
      <c r="DN35" s="164"/>
      <c r="DO35" s="164"/>
    </row>
    <row r="36" spans="1:119" ht="32.25" customHeight="1" x14ac:dyDescent="0.2">
      <c r="A36" s="165"/>
      <c r="B36" s="191"/>
      <c r="C36" s="593" t="str">
        <f>IF(E36="","",C35+1)</f>
        <v/>
      </c>
      <c r="D36" s="593"/>
      <c r="E36" s="594" t="str">
        <f>IF('各会計、関係団体の財政状況及び健全化判断比率'!B9="","",'各会計、関係団体の財政状況及び健全化判断比率'!B9)</f>
        <v/>
      </c>
      <c r="F36" s="594"/>
      <c r="G36" s="594"/>
      <c r="H36" s="594"/>
      <c r="I36" s="594"/>
      <c r="J36" s="594"/>
      <c r="K36" s="594"/>
      <c r="L36" s="594"/>
      <c r="M36" s="594"/>
      <c r="N36" s="594"/>
      <c r="O36" s="594"/>
      <c r="P36" s="594"/>
      <c r="Q36" s="594"/>
      <c r="R36" s="594"/>
      <c r="S36" s="594"/>
      <c r="T36" s="192"/>
      <c r="U36" s="593">
        <f t="shared" ref="U36:U43" si="4">IF(W36="","",U35+1)</f>
        <v>4</v>
      </c>
      <c r="V36" s="593"/>
      <c r="W36" s="594" t="str">
        <f>IF('各会計、関係団体の財政状況及び健全化判断比率'!B30="","",'各会計、関係団体の財政状況及び健全化判断比率'!B30)</f>
        <v>後期高齢者医療特別会計</v>
      </c>
      <c r="X36" s="594"/>
      <c r="Y36" s="594"/>
      <c r="Z36" s="594"/>
      <c r="AA36" s="594"/>
      <c r="AB36" s="594"/>
      <c r="AC36" s="594"/>
      <c r="AD36" s="594"/>
      <c r="AE36" s="594"/>
      <c r="AF36" s="594"/>
      <c r="AG36" s="594"/>
      <c r="AH36" s="594"/>
      <c r="AI36" s="594"/>
      <c r="AJ36" s="594"/>
      <c r="AK36" s="594"/>
      <c r="AL36" s="192"/>
      <c r="AM36" s="593" t="str">
        <f t="shared" si="0"/>
        <v/>
      </c>
      <c r="AN36" s="593"/>
      <c r="AO36" s="594"/>
      <c r="AP36" s="594"/>
      <c r="AQ36" s="594"/>
      <c r="AR36" s="594"/>
      <c r="AS36" s="594"/>
      <c r="AT36" s="594"/>
      <c r="AU36" s="594"/>
      <c r="AV36" s="594"/>
      <c r="AW36" s="594"/>
      <c r="AX36" s="594"/>
      <c r="AY36" s="594"/>
      <c r="AZ36" s="594"/>
      <c r="BA36" s="594"/>
      <c r="BB36" s="594"/>
      <c r="BC36" s="594"/>
      <c r="BD36" s="192"/>
      <c r="BE36" s="593" t="str">
        <f t="shared" si="1"/>
        <v/>
      </c>
      <c r="BF36" s="593"/>
      <c r="BG36" s="594"/>
      <c r="BH36" s="594"/>
      <c r="BI36" s="594"/>
      <c r="BJ36" s="594"/>
      <c r="BK36" s="594"/>
      <c r="BL36" s="594"/>
      <c r="BM36" s="594"/>
      <c r="BN36" s="594"/>
      <c r="BO36" s="594"/>
      <c r="BP36" s="594"/>
      <c r="BQ36" s="594"/>
      <c r="BR36" s="594"/>
      <c r="BS36" s="594"/>
      <c r="BT36" s="594"/>
      <c r="BU36" s="594"/>
      <c r="BV36" s="192"/>
      <c r="BW36" s="593">
        <f t="shared" si="2"/>
        <v>9</v>
      </c>
      <c r="BX36" s="593"/>
      <c r="BY36" s="594" t="str">
        <f>IF('各会計、関係団体の財政状況及び健全化判断比率'!B70="","",'各会計、関係団体の財政状況及び健全化判断比率'!B70)</f>
        <v>西北五環境整備事務組合一般会計</v>
      </c>
      <c r="BZ36" s="594"/>
      <c r="CA36" s="594"/>
      <c r="CB36" s="594"/>
      <c r="CC36" s="594"/>
      <c r="CD36" s="594"/>
      <c r="CE36" s="594"/>
      <c r="CF36" s="594"/>
      <c r="CG36" s="594"/>
      <c r="CH36" s="594"/>
      <c r="CI36" s="594"/>
      <c r="CJ36" s="594"/>
      <c r="CK36" s="594"/>
      <c r="CL36" s="594"/>
      <c r="CM36" s="594"/>
      <c r="CN36" s="192"/>
      <c r="CO36" s="593">
        <f t="shared" si="3"/>
        <v>19</v>
      </c>
      <c r="CP36" s="593"/>
      <c r="CQ36" s="594" t="str">
        <f>IF('各会計、関係団体の財政状況及び健全化判断比率'!BS9="","",'各会計、関係団体の財政状況及び健全化判断比率'!BS9)</f>
        <v>つがる地球村</v>
      </c>
      <c r="CR36" s="594"/>
      <c r="CS36" s="594"/>
      <c r="CT36" s="594"/>
      <c r="CU36" s="594"/>
      <c r="CV36" s="594"/>
      <c r="CW36" s="594"/>
      <c r="CX36" s="594"/>
      <c r="CY36" s="594"/>
      <c r="CZ36" s="594"/>
      <c r="DA36" s="594"/>
      <c r="DB36" s="594"/>
      <c r="DC36" s="594"/>
      <c r="DD36" s="594"/>
      <c r="DE36" s="594"/>
      <c r="DF36" s="189"/>
      <c r="DG36" s="595" t="str">
        <f>IF('各会計、関係団体の財政状況及び健全化判断比率'!BR9="","",'各会計、関係団体の財政状況及び健全化判断比率'!BR9)</f>
        <v/>
      </c>
      <c r="DH36" s="595"/>
      <c r="DI36" s="196"/>
      <c r="DJ36" s="164"/>
      <c r="DK36" s="164"/>
      <c r="DL36" s="164"/>
      <c r="DM36" s="164"/>
      <c r="DN36" s="164"/>
      <c r="DO36" s="164"/>
    </row>
    <row r="37" spans="1:119" ht="32.25" customHeight="1" x14ac:dyDescent="0.2">
      <c r="A37" s="165"/>
      <c r="B37" s="191"/>
      <c r="C37" s="593" t="str">
        <f>IF(E37="","",C36+1)</f>
        <v/>
      </c>
      <c r="D37" s="593"/>
      <c r="E37" s="594" t="str">
        <f>IF('各会計、関係団体の財政状況及び健全化判断比率'!B10="","",'各会計、関係団体の財政状況及び健全化判断比率'!B10)</f>
        <v/>
      </c>
      <c r="F37" s="594"/>
      <c r="G37" s="594"/>
      <c r="H37" s="594"/>
      <c r="I37" s="594"/>
      <c r="J37" s="594"/>
      <c r="K37" s="594"/>
      <c r="L37" s="594"/>
      <c r="M37" s="594"/>
      <c r="N37" s="594"/>
      <c r="O37" s="594"/>
      <c r="P37" s="594"/>
      <c r="Q37" s="594"/>
      <c r="R37" s="594"/>
      <c r="S37" s="594"/>
      <c r="T37" s="192"/>
      <c r="U37" s="593" t="str">
        <f t="shared" si="4"/>
        <v/>
      </c>
      <c r="V37" s="593"/>
      <c r="W37" s="594"/>
      <c r="X37" s="594"/>
      <c r="Y37" s="594"/>
      <c r="Z37" s="594"/>
      <c r="AA37" s="594"/>
      <c r="AB37" s="594"/>
      <c r="AC37" s="594"/>
      <c r="AD37" s="594"/>
      <c r="AE37" s="594"/>
      <c r="AF37" s="594"/>
      <c r="AG37" s="594"/>
      <c r="AH37" s="594"/>
      <c r="AI37" s="594"/>
      <c r="AJ37" s="594"/>
      <c r="AK37" s="594"/>
      <c r="AL37" s="192"/>
      <c r="AM37" s="593" t="str">
        <f t="shared" si="0"/>
        <v/>
      </c>
      <c r="AN37" s="593"/>
      <c r="AO37" s="594"/>
      <c r="AP37" s="594"/>
      <c r="AQ37" s="594"/>
      <c r="AR37" s="594"/>
      <c r="AS37" s="594"/>
      <c r="AT37" s="594"/>
      <c r="AU37" s="594"/>
      <c r="AV37" s="594"/>
      <c r="AW37" s="594"/>
      <c r="AX37" s="594"/>
      <c r="AY37" s="594"/>
      <c r="AZ37" s="594"/>
      <c r="BA37" s="594"/>
      <c r="BB37" s="594"/>
      <c r="BC37" s="594"/>
      <c r="BD37" s="192"/>
      <c r="BE37" s="593" t="str">
        <f t="shared" si="1"/>
        <v/>
      </c>
      <c r="BF37" s="593"/>
      <c r="BG37" s="594"/>
      <c r="BH37" s="594"/>
      <c r="BI37" s="594"/>
      <c r="BJ37" s="594"/>
      <c r="BK37" s="594"/>
      <c r="BL37" s="594"/>
      <c r="BM37" s="594"/>
      <c r="BN37" s="594"/>
      <c r="BO37" s="594"/>
      <c r="BP37" s="594"/>
      <c r="BQ37" s="594"/>
      <c r="BR37" s="594"/>
      <c r="BS37" s="594"/>
      <c r="BT37" s="594"/>
      <c r="BU37" s="594"/>
      <c r="BV37" s="192"/>
      <c r="BW37" s="593">
        <f t="shared" si="2"/>
        <v>10</v>
      </c>
      <c r="BX37" s="593"/>
      <c r="BY37" s="594" t="str">
        <f>IF('各会計、関係団体の財政状況及び健全化判断比率'!B71="","",'各会計、関係団体の財政状況及び健全化判断比率'!B71)</f>
        <v>西北五広域福祉事務組合一般会計</v>
      </c>
      <c r="BZ37" s="594"/>
      <c r="CA37" s="594"/>
      <c r="CB37" s="594"/>
      <c r="CC37" s="594"/>
      <c r="CD37" s="594"/>
      <c r="CE37" s="594"/>
      <c r="CF37" s="594"/>
      <c r="CG37" s="594"/>
      <c r="CH37" s="594"/>
      <c r="CI37" s="594"/>
      <c r="CJ37" s="594"/>
      <c r="CK37" s="594"/>
      <c r="CL37" s="594"/>
      <c r="CM37" s="594"/>
      <c r="CN37" s="192"/>
      <c r="CO37" s="593" t="str">
        <f t="shared" si="3"/>
        <v/>
      </c>
      <c r="CP37" s="593"/>
      <c r="CQ37" s="594" t="str">
        <f>IF('各会計、関係団体の財政状況及び健全化判断比率'!BS10="","",'各会計、関係団体の財政状況及び健全化判断比率'!BS10)</f>
        <v/>
      </c>
      <c r="CR37" s="594"/>
      <c r="CS37" s="594"/>
      <c r="CT37" s="594"/>
      <c r="CU37" s="594"/>
      <c r="CV37" s="594"/>
      <c r="CW37" s="594"/>
      <c r="CX37" s="594"/>
      <c r="CY37" s="594"/>
      <c r="CZ37" s="594"/>
      <c r="DA37" s="594"/>
      <c r="DB37" s="594"/>
      <c r="DC37" s="594"/>
      <c r="DD37" s="594"/>
      <c r="DE37" s="594"/>
      <c r="DF37" s="189"/>
      <c r="DG37" s="595" t="str">
        <f>IF('各会計、関係団体の財政状況及び健全化判断比率'!BR10="","",'各会計、関係団体の財政状況及び健全化判断比率'!BR10)</f>
        <v/>
      </c>
      <c r="DH37" s="595"/>
      <c r="DI37" s="196"/>
      <c r="DJ37" s="164"/>
      <c r="DK37" s="164"/>
      <c r="DL37" s="164"/>
      <c r="DM37" s="164"/>
      <c r="DN37" s="164"/>
      <c r="DO37" s="164"/>
    </row>
    <row r="38" spans="1:119" ht="32.25" customHeight="1" x14ac:dyDescent="0.2">
      <c r="A38" s="165"/>
      <c r="B38" s="191"/>
      <c r="C38" s="593" t="str">
        <f t="shared" ref="C38:C43" si="5">IF(E38="","",C37+1)</f>
        <v/>
      </c>
      <c r="D38" s="593"/>
      <c r="E38" s="594" t="str">
        <f>IF('各会計、関係団体の財政状況及び健全化判断比率'!B11="","",'各会計、関係団体の財政状況及び健全化判断比率'!B11)</f>
        <v/>
      </c>
      <c r="F38" s="594"/>
      <c r="G38" s="594"/>
      <c r="H38" s="594"/>
      <c r="I38" s="594"/>
      <c r="J38" s="594"/>
      <c r="K38" s="594"/>
      <c r="L38" s="594"/>
      <c r="M38" s="594"/>
      <c r="N38" s="594"/>
      <c r="O38" s="594"/>
      <c r="P38" s="594"/>
      <c r="Q38" s="594"/>
      <c r="R38" s="594"/>
      <c r="S38" s="594"/>
      <c r="T38" s="192"/>
      <c r="U38" s="593" t="str">
        <f t="shared" si="4"/>
        <v/>
      </c>
      <c r="V38" s="593"/>
      <c r="W38" s="594"/>
      <c r="X38" s="594"/>
      <c r="Y38" s="594"/>
      <c r="Z38" s="594"/>
      <c r="AA38" s="594"/>
      <c r="AB38" s="594"/>
      <c r="AC38" s="594"/>
      <c r="AD38" s="594"/>
      <c r="AE38" s="594"/>
      <c r="AF38" s="594"/>
      <c r="AG38" s="594"/>
      <c r="AH38" s="594"/>
      <c r="AI38" s="594"/>
      <c r="AJ38" s="594"/>
      <c r="AK38" s="594"/>
      <c r="AL38" s="192"/>
      <c r="AM38" s="593" t="str">
        <f t="shared" si="0"/>
        <v/>
      </c>
      <c r="AN38" s="593"/>
      <c r="AO38" s="594"/>
      <c r="AP38" s="594"/>
      <c r="AQ38" s="594"/>
      <c r="AR38" s="594"/>
      <c r="AS38" s="594"/>
      <c r="AT38" s="594"/>
      <c r="AU38" s="594"/>
      <c r="AV38" s="594"/>
      <c r="AW38" s="594"/>
      <c r="AX38" s="594"/>
      <c r="AY38" s="594"/>
      <c r="AZ38" s="594"/>
      <c r="BA38" s="594"/>
      <c r="BB38" s="594"/>
      <c r="BC38" s="594"/>
      <c r="BD38" s="192"/>
      <c r="BE38" s="593" t="str">
        <f t="shared" si="1"/>
        <v/>
      </c>
      <c r="BF38" s="593"/>
      <c r="BG38" s="594"/>
      <c r="BH38" s="594"/>
      <c r="BI38" s="594"/>
      <c r="BJ38" s="594"/>
      <c r="BK38" s="594"/>
      <c r="BL38" s="594"/>
      <c r="BM38" s="594"/>
      <c r="BN38" s="594"/>
      <c r="BO38" s="594"/>
      <c r="BP38" s="594"/>
      <c r="BQ38" s="594"/>
      <c r="BR38" s="594"/>
      <c r="BS38" s="594"/>
      <c r="BT38" s="594"/>
      <c r="BU38" s="594"/>
      <c r="BV38" s="192"/>
      <c r="BW38" s="593">
        <f t="shared" si="2"/>
        <v>11</v>
      </c>
      <c r="BX38" s="593"/>
      <c r="BY38" s="594" t="str">
        <f>IF('各会計、関係団体の財政状況及び健全化判断比率'!B72="","",'各会計、関係団体の財政状況及び健全化判断比率'!B72)</f>
        <v>津軽広域水道企業団西北事業部水道事業会計</v>
      </c>
      <c r="BZ38" s="594"/>
      <c r="CA38" s="594"/>
      <c r="CB38" s="594"/>
      <c r="CC38" s="594"/>
      <c r="CD38" s="594"/>
      <c r="CE38" s="594"/>
      <c r="CF38" s="594"/>
      <c r="CG38" s="594"/>
      <c r="CH38" s="594"/>
      <c r="CI38" s="594"/>
      <c r="CJ38" s="594"/>
      <c r="CK38" s="594"/>
      <c r="CL38" s="594"/>
      <c r="CM38" s="594"/>
      <c r="CN38" s="192"/>
      <c r="CO38" s="593" t="str">
        <f t="shared" si="3"/>
        <v/>
      </c>
      <c r="CP38" s="593"/>
      <c r="CQ38" s="594" t="str">
        <f>IF('各会計、関係団体の財政状況及び健全化判断比率'!BS11="","",'各会計、関係団体の財政状況及び健全化判断比率'!BS11)</f>
        <v/>
      </c>
      <c r="CR38" s="594"/>
      <c r="CS38" s="594"/>
      <c r="CT38" s="594"/>
      <c r="CU38" s="594"/>
      <c r="CV38" s="594"/>
      <c r="CW38" s="594"/>
      <c r="CX38" s="594"/>
      <c r="CY38" s="594"/>
      <c r="CZ38" s="594"/>
      <c r="DA38" s="594"/>
      <c r="DB38" s="594"/>
      <c r="DC38" s="594"/>
      <c r="DD38" s="594"/>
      <c r="DE38" s="594"/>
      <c r="DF38" s="189"/>
      <c r="DG38" s="595" t="str">
        <f>IF('各会計、関係団体の財政状況及び健全化判断比率'!BR11="","",'各会計、関係団体の財政状況及び健全化判断比率'!BR11)</f>
        <v/>
      </c>
      <c r="DH38" s="595"/>
      <c r="DI38" s="196"/>
      <c r="DJ38" s="164"/>
      <c r="DK38" s="164"/>
      <c r="DL38" s="164"/>
      <c r="DM38" s="164"/>
      <c r="DN38" s="164"/>
      <c r="DO38" s="164"/>
    </row>
    <row r="39" spans="1:119" ht="32.25" customHeight="1" x14ac:dyDescent="0.2">
      <c r="A39" s="165"/>
      <c r="B39" s="191"/>
      <c r="C39" s="593" t="str">
        <f t="shared" si="5"/>
        <v/>
      </c>
      <c r="D39" s="593"/>
      <c r="E39" s="594" t="str">
        <f>IF('各会計、関係団体の財政状況及び健全化判断比率'!B12="","",'各会計、関係団体の財政状況及び健全化判断比率'!B12)</f>
        <v/>
      </c>
      <c r="F39" s="594"/>
      <c r="G39" s="594"/>
      <c r="H39" s="594"/>
      <c r="I39" s="594"/>
      <c r="J39" s="594"/>
      <c r="K39" s="594"/>
      <c r="L39" s="594"/>
      <c r="M39" s="594"/>
      <c r="N39" s="594"/>
      <c r="O39" s="594"/>
      <c r="P39" s="594"/>
      <c r="Q39" s="594"/>
      <c r="R39" s="594"/>
      <c r="S39" s="594"/>
      <c r="T39" s="192"/>
      <c r="U39" s="593" t="str">
        <f t="shared" si="4"/>
        <v/>
      </c>
      <c r="V39" s="593"/>
      <c r="W39" s="594"/>
      <c r="X39" s="594"/>
      <c r="Y39" s="594"/>
      <c r="Z39" s="594"/>
      <c r="AA39" s="594"/>
      <c r="AB39" s="594"/>
      <c r="AC39" s="594"/>
      <c r="AD39" s="594"/>
      <c r="AE39" s="594"/>
      <c r="AF39" s="594"/>
      <c r="AG39" s="594"/>
      <c r="AH39" s="594"/>
      <c r="AI39" s="594"/>
      <c r="AJ39" s="594"/>
      <c r="AK39" s="594"/>
      <c r="AL39" s="192"/>
      <c r="AM39" s="593" t="str">
        <f t="shared" si="0"/>
        <v/>
      </c>
      <c r="AN39" s="593"/>
      <c r="AO39" s="594"/>
      <c r="AP39" s="594"/>
      <c r="AQ39" s="594"/>
      <c r="AR39" s="594"/>
      <c r="AS39" s="594"/>
      <c r="AT39" s="594"/>
      <c r="AU39" s="594"/>
      <c r="AV39" s="594"/>
      <c r="AW39" s="594"/>
      <c r="AX39" s="594"/>
      <c r="AY39" s="594"/>
      <c r="AZ39" s="594"/>
      <c r="BA39" s="594"/>
      <c r="BB39" s="594"/>
      <c r="BC39" s="594"/>
      <c r="BD39" s="192"/>
      <c r="BE39" s="593" t="str">
        <f t="shared" si="1"/>
        <v/>
      </c>
      <c r="BF39" s="593"/>
      <c r="BG39" s="594"/>
      <c r="BH39" s="594"/>
      <c r="BI39" s="594"/>
      <c r="BJ39" s="594"/>
      <c r="BK39" s="594"/>
      <c r="BL39" s="594"/>
      <c r="BM39" s="594"/>
      <c r="BN39" s="594"/>
      <c r="BO39" s="594"/>
      <c r="BP39" s="594"/>
      <c r="BQ39" s="594"/>
      <c r="BR39" s="594"/>
      <c r="BS39" s="594"/>
      <c r="BT39" s="594"/>
      <c r="BU39" s="594"/>
      <c r="BV39" s="192"/>
      <c r="BW39" s="593">
        <f t="shared" si="2"/>
        <v>12</v>
      </c>
      <c r="BX39" s="593"/>
      <c r="BY39" s="594" t="str">
        <f>IF('各会計、関係団体の財政状況及び健全化判断比率'!B73="","",'各会計、関係団体の財政状況及び健全化判断比率'!B73)</f>
        <v>青森県市長会館管理組合一般会計</v>
      </c>
      <c r="BZ39" s="594"/>
      <c r="CA39" s="594"/>
      <c r="CB39" s="594"/>
      <c r="CC39" s="594"/>
      <c r="CD39" s="594"/>
      <c r="CE39" s="594"/>
      <c r="CF39" s="594"/>
      <c r="CG39" s="594"/>
      <c r="CH39" s="594"/>
      <c r="CI39" s="594"/>
      <c r="CJ39" s="594"/>
      <c r="CK39" s="594"/>
      <c r="CL39" s="594"/>
      <c r="CM39" s="594"/>
      <c r="CN39" s="192"/>
      <c r="CO39" s="593" t="str">
        <f t="shared" si="3"/>
        <v/>
      </c>
      <c r="CP39" s="593"/>
      <c r="CQ39" s="594" t="str">
        <f>IF('各会計、関係団体の財政状況及び健全化判断比率'!BS12="","",'各会計、関係団体の財政状況及び健全化判断比率'!BS12)</f>
        <v/>
      </c>
      <c r="CR39" s="594"/>
      <c r="CS39" s="594"/>
      <c r="CT39" s="594"/>
      <c r="CU39" s="594"/>
      <c r="CV39" s="594"/>
      <c r="CW39" s="594"/>
      <c r="CX39" s="594"/>
      <c r="CY39" s="594"/>
      <c r="CZ39" s="594"/>
      <c r="DA39" s="594"/>
      <c r="DB39" s="594"/>
      <c r="DC39" s="594"/>
      <c r="DD39" s="594"/>
      <c r="DE39" s="594"/>
      <c r="DF39" s="189"/>
      <c r="DG39" s="595" t="str">
        <f>IF('各会計、関係団体の財政状況及び健全化判断比率'!BR12="","",'各会計、関係団体の財政状況及び健全化判断比率'!BR12)</f>
        <v/>
      </c>
      <c r="DH39" s="595"/>
      <c r="DI39" s="196"/>
      <c r="DJ39" s="164"/>
      <c r="DK39" s="164"/>
      <c r="DL39" s="164"/>
      <c r="DM39" s="164"/>
      <c r="DN39" s="164"/>
      <c r="DO39" s="164"/>
    </row>
    <row r="40" spans="1:119" ht="32.25" customHeight="1" x14ac:dyDescent="0.2">
      <c r="A40" s="165"/>
      <c r="B40" s="191"/>
      <c r="C40" s="593" t="str">
        <f t="shared" si="5"/>
        <v/>
      </c>
      <c r="D40" s="593"/>
      <c r="E40" s="594" t="str">
        <f>IF('各会計、関係団体の財政状況及び健全化判断比率'!B13="","",'各会計、関係団体の財政状況及び健全化判断比率'!B13)</f>
        <v/>
      </c>
      <c r="F40" s="594"/>
      <c r="G40" s="594"/>
      <c r="H40" s="594"/>
      <c r="I40" s="594"/>
      <c r="J40" s="594"/>
      <c r="K40" s="594"/>
      <c r="L40" s="594"/>
      <c r="M40" s="594"/>
      <c r="N40" s="594"/>
      <c r="O40" s="594"/>
      <c r="P40" s="594"/>
      <c r="Q40" s="594"/>
      <c r="R40" s="594"/>
      <c r="S40" s="594"/>
      <c r="T40" s="192"/>
      <c r="U40" s="593" t="str">
        <f t="shared" si="4"/>
        <v/>
      </c>
      <c r="V40" s="593"/>
      <c r="W40" s="594"/>
      <c r="X40" s="594"/>
      <c r="Y40" s="594"/>
      <c r="Z40" s="594"/>
      <c r="AA40" s="594"/>
      <c r="AB40" s="594"/>
      <c r="AC40" s="594"/>
      <c r="AD40" s="594"/>
      <c r="AE40" s="594"/>
      <c r="AF40" s="594"/>
      <c r="AG40" s="594"/>
      <c r="AH40" s="594"/>
      <c r="AI40" s="594"/>
      <c r="AJ40" s="594"/>
      <c r="AK40" s="594"/>
      <c r="AL40" s="192"/>
      <c r="AM40" s="593" t="str">
        <f t="shared" si="0"/>
        <v/>
      </c>
      <c r="AN40" s="593"/>
      <c r="AO40" s="594"/>
      <c r="AP40" s="594"/>
      <c r="AQ40" s="594"/>
      <c r="AR40" s="594"/>
      <c r="AS40" s="594"/>
      <c r="AT40" s="594"/>
      <c r="AU40" s="594"/>
      <c r="AV40" s="594"/>
      <c r="AW40" s="594"/>
      <c r="AX40" s="594"/>
      <c r="AY40" s="594"/>
      <c r="AZ40" s="594"/>
      <c r="BA40" s="594"/>
      <c r="BB40" s="594"/>
      <c r="BC40" s="594"/>
      <c r="BD40" s="192"/>
      <c r="BE40" s="593" t="str">
        <f t="shared" si="1"/>
        <v/>
      </c>
      <c r="BF40" s="593"/>
      <c r="BG40" s="594"/>
      <c r="BH40" s="594"/>
      <c r="BI40" s="594"/>
      <c r="BJ40" s="594"/>
      <c r="BK40" s="594"/>
      <c r="BL40" s="594"/>
      <c r="BM40" s="594"/>
      <c r="BN40" s="594"/>
      <c r="BO40" s="594"/>
      <c r="BP40" s="594"/>
      <c r="BQ40" s="594"/>
      <c r="BR40" s="594"/>
      <c r="BS40" s="594"/>
      <c r="BT40" s="594"/>
      <c r="BU40" s="594"/>
      <c r="BV40" s="192"/>
      <c r="BW40" s="593">
        <f t="shared" si="2"/>
        <v>13</v>
      </c>
      <c r="BX40" s="593"/>
      <c r="BY40" s="594" t="str">
        <f>IF('各会計、関係団体の財政状況及び健全化判断比率'!B74="","",'各会計、関係団体の財政状況及び健全化判断比率'!B74)</f>
        <v>青森県交通災害共済組合交通災害共済事業会計</v>
      </c>
      <c r="BZ40" s="594"/>
      <c r="CA40" s="594"/>
      <c r="CB40" s="594"/>
      <c r="CC40" s="594"/>
      <c r="CD40" s="594"/>
      <c r="CE40" s="594"/>
      <c r="CF40" s="594"/>
      <c r="CG40" s="594"/>
      <c r="CH40" s="594"/>
      <c r="CI40" s="594"/>
      <c r="CJ40" s="594"/>
      <c r="CK40" s="594"/>
      <c r="CL40" s="594"/>
      <c r="CM40" s="594"/>
      <c r="CN40" s="192"/>
      <c r="CO40" s="593" t="str">
        <f t="shared" si="3"/>
        <v/>
      </c>
      <c r="CP40" s="593"/>
      <c r="CQ40" s="594" t="str">
        <f>IF('各会計、関係団体の財政状況及び健全化判断比率'!BS13="","",'各会計、関係団体の財政状況及び健全化判断比率'!BS13)</f>
        <v/>
      </c>
      <c r="CR40" s="594"/>
      <c r="CS40" s="594"/>
      <c r="CT40" s="594"/>
      <c r="CU40" s="594"/>
      <c r="CV40" s="594"/>
      <c r="CW40" s="594"/>
      <c r="CX40" s="594"/>
      <c r="CY40" s="594"/>
      <c r="CZ40" s="594"/>
      <c r="DA40" s="594"/>
      <c r="DB40" s="594"/>
      <c r="DC40" s="594"/>
      <c r="DD40" s="594"/>
      <c r="DE40" s="594"/>
      <c r="DF40" s="189"/>
      <c r="DG40" s="595" t="str">
        <f>IF('各会計、関係団体の財政状況及び健全化判断比率'!BR13="","",'各会計、関係団体の財政状況及び健全化判断比率'!BR13)</f>
        <v/>
      </c>
      <c r="DH40" s="595"/>
      <c r="DI40" s="196"/>
      <c r="DJ40" s="164"/>
      <c r="DK40" s="164"/>
      <c r="DL40" s="164"/>
      <c r="DM40" s="164"/>
      <c r="DN40" s="164"/>
      <c r="DO40" s="164"/>
    </row>
    <row r="41" spans="1:119" ht="32.25" customHeight="1" x14ac:dyDescent="0.2">
      <c r="A41" s="165"/>
      <c r="B41" s="191"/>
      <c r="C41" s="593" t="str">
        <f t="shared" si="5"/>
        <v/>
      </c>
      <c r="D41" s="593"/>
      <c r="E41" s="594" t="str">
        <f>IF('各会計、関係団体の財政状況及び健全化判断比率'!B14="","",'各会計、関係団体の財政状況及び健全化判断比率'!B14)</f>
        <v/>
      </c>
      <c r="F41" s="594"/>
      <c r="G41" s="594"/>
      <c r="H41" s="594"/>
      <c r="I41" s="594"/>
      <c r="J41" s="594"/>
      <c r="K41" s="594"/>
      <c r="L41" s="594"/>
      <c r="M41" s="594"/>
      <c r="N41" s="594"/>
      <c r="O41" s="594"/>
      <c r="P41" s="594"/>
      <c r="Q41" s="594"/>
      <c r="R41" s="594"/>
      <c r="S41" s="594"/>
      <c r="T41" s="192"/>
      <c r="U41" s="593" t="str">
        <f t="shared" si="4"/>
        <v/>
      </c>
      <c r="V41" s="593"/>
      <c r="W41" s="594"/>
      <c r="X41" s="594"/>
      <c r="Y41" s="594"/>
      <c r="Z41" s="594"/>
      <c r="AA41" s="594"/>
      <c r="AB41" s="594"/>
      <c r="AC41" s="594"/>
      <c r="AD41" s="594"/>
      <c r="AE41" s="594"/>
      <c r="AF41" s="594"/>
      <c r="AG41" s="594"/>
      <c r="AH41" s="594"/>
      <c r="AI41" s="594"/>
      <c r="AJ41" s="594"/>
      <c r="AK41" s="594"/>
      <c r="AL41" s="192"/>
      <c r="AM41" s="593" t="str">
        <f t="shared" si="0"/>
        <v/>
      </c>
      <c r="AN41" s="593"/>
      <c r="AO41" s="594"/>
      <c r="AP41" s="594"/>
      <c r="AQ41" s="594"/>
      <c r="AR41" s="594"/>
      <c r="AS41" s="594"/>
      <c r="AT41" s="594"/>
      <c r="AU41" s="594"/>
      <c r="AV41" s="594"/>
      <c r="AW41" s="594"/>
      <c r="AX41" s="594"/>
      <c r="AY41" s="594"/>
      <c r="AZ41" s="594"/>
      <c r="BA41" s="594"/>
      <c r="BB41" s="594"/>
      <c r="BC41" s="594"/>
      <c r="BD41" s="192"/>
      <c r="BE41" s="593" t="str">
        <f t="shared" si="1"/>
        <v/>
      </c>
      <c r="BF41" s="593"/>
      <c r="BG41" s="594"/>
      <c r="BH41" s="594"/>
      <c r="BI41" s="594"/>
      <c r="BJ41" s="594"/>
      <c r="BK41" s="594"/>
      <c r="BL41" s="594"/>
      <c r="BM41" s="594"/>
      <c r="BN41" s="594"/>
      <c r="BO41" s="594"/>
      <c r="BP41" s="594"/>
      <c r="BQ41" s="594"/>
      <c r="BR41" s="594"/>
      <c r="BS41" s="594"/>
      <c r="BT41" s="594"/>
      <c r="BU41" s="594"/>
      <c r="BV41" s="192"/>
      <c r="BW41" s="593">
        <f t="shared" si="2"/>
        <v>14</v>
      </c>
      <c r="BX41" s="593"/>
      <c r="BY41" s="594" t="str">
        <f>IF('各会計、関係団体の財政状況及び健全化判断比率'!B75="","",'各会計、関係団体の財政状況及び健全化判断比率'!B75)</f>
        <v>青森県後期高齢者医療広域連合一般会計</v>
      </c>
      <c r="BZ41" s="594"/>
      <c r="CA41" s="594"/>
      <c r="CB41" s="594"/>
      <c r="CC41" s="594"/>
      <c r="CD41" s="594"/>
      <c r="CE41" s="594"/>
      <c r="CF41" s="594"/>
      <c r="CG41" s="594"/>
      <c r="CH41" s="594"/>
      <c r="CI41" s="594"/>
      <c r="CJ41" s="594"/>
      <c r="CK41" s="594"/>
      <c r="CL41" s="594"/>
      <c r="CM41" s="594"/>
      <c r="CN41" s="192"/>
      <c r="CO41" s="593" t="str">
        <f t="shared" si="3"/>
        <v/>
      </c>
      <c r="CP41" s="593"/>
      <c r="CQ41" s="594" t="str">
        <f>IF('各会計、関係団体の財政状況及び健全化判断比率'!BS14="","",'各会計、関係団体の財政状況及び健全化判断比率'!BS14)</f>
        <v/>
      </c>
      <c r="CR41" s="594"/>
      <c r="CS41" s="594"/>
      <c r="CT41" s="594"/>
      <c r="CU41" s="594"/>
      <c r="CV41" s="594"/>
      <c r="CW41" s="594"/>
      <c r="CX41" s="594"/>
      <c r="CY41" s="594"/>
      <c r="CZ41" s="594"/>
      <c r="DA41" s="594"/>
      <c r="DB41" s="594"/>
      <c r="DC41" s="594"/>
      <c r="DD41" s="594"/>
      <c r="DE41" s="594"/>
      <c r="DF41" s="189"/>
      <c r="DG41" s="595" t="str">
        <f>IF('各会計、関係団体の財政状況及び健全化判断比率'!BR14="","",'各会計、関係団体の財政状況及び健全化判断比率'!BR14)</f>
        <v/>
      </c>
      <c r="DH41" s="595"/>
      <c r="DI41" s="196"/>
      <c r="DJ41" s="164"/>
      <c r="DK41" s="164"/>
      <c r="DL41" s="164"/>
      <c r="DM41" s="164"/>
      <c r="DN41" s="164"/>
      <c r="DO41" s="164"/>
    </row>
    <row r="42" spans="1:119" ht="32.25" customHeight="1" x14ac:dyDescent="0.2">
      <c r="A42" s="164"/>
      <c r="B42" s="191"/>
      <c r="C42" s="593" t="str">
        <f t="shared" si="5"/>
        <v/>
      </c>
      <c r="D42" s="593"/>
      <c r="E42" s="594" t="str">
        <f>IF('各会計、関係団体の財政状況及び健全化判断比率'!B15="","",'各会計、関係団体の財政状況及び健全化判断比率'!B15)</f>
        <v/>
      </c>
      <c r="F42" s="594"/>
      <c r="G42" s="594"/>
      <c r="H42" s="594"/>
      <c r="I42" s="594"/>
      <c r="J42" s="594"/>
      <c r="K42" s="594"/>
      <c r="L42" s="594"/>
      <c r="M42" s="594"/>
      <c r="N42" s="594"/>
      <c r="O42" s="594"/>
      <c r="P42" s="594"/>
      <c r="Q42" s="594"/>
      <c r="R42" s="594"/>
      <c r="S42" s="594"/>
      <c r="T42" s="192"/>
      <c r="U42" s="593" t="str">
        <f t="shared" si="4"/>
        <v/>
      </c>
      <c r="V42" s="593"/>
      <c r="W42" s="594"/>
      <c r="X42" s="594"/>
      <c r="Y42" s="594"/>
      <c r="Z42" s="594"/>
      <c r="AA42" s="594"/>
      <c r="AB42" s="594"/>
      <c r="AC42" s="594"/>
      <c r="AD42" s="594"/>
      <c r="AE42" s="594"/>
      <c r="AF42" s="594"/>
      <c r="AG42" s="594"/>
      <c r="AH42" s="594"/>
      <c r="AI42" s="594"/>
      <c r="AJ42" s="594"/>
      <c r="AK42" s="594"/>
      <c r="AL42" s="192"/>
      <c r="AM42" s="593" t="str">
        <f t="shared" si="0"/>
        <v/>
      </c>
      <c r="AN42" s="593"/>
      <c r="AO42" s="594"/>
      <c r="AP42" s="594"/>
      <c r="AQ42" s="594"/>
      <c r="AR42" s="594"/>
      <c r="AS42" s="594"/>
      <c r="AT42" s="594"/>
      <c r="AU42" s="594"/>
      <c r="AV42" s="594"/>
      <c r="AW42" s="594"/>
      <c r="AX42" s="594"/>
      <c r="AY42" s="594"/>
      <c r="AZ42" s="594"/>
      <c r="BA42" s="594"/>
      <c r="BB42" s="594"/>
      <c r="BC42" s="594"/>
      <c r="BD42" s="192"/>
      <c r="BE42" s="593" t="str">
        <f t="shared" si="1"/>
        <v/>
      </c>
      <c r="BF42" s="593"/>
      <c r="BG42" s="594"/>
      <c r="BH42" s="594"/>
      <c r="BI42" s="594"/>
      <c r="BJ42" s="594"/>
      <c r="BK42" s="594"/>
      <c r="BL42" s="594"/>
      <c r="BM42" s="594"/>
      <c r="BN42" s="594"/>
      <c r="BO42" s="594"/>
      <c r="BP42" s="594"/>
      <c r="BQ42" s="594"/>
      <c r="BR42" s="594"/>
      <c r="BS42" s="594"/>
      <c r="BT42" s="594"/>
      <c r="BU42" s="594"/>
      <c r="BV42" s="192"/>
      <c r="BW42" s="593">
        <f t="shared" si="2"/>
        <v>15</v>
      </c>
      <c r="BX42" s="593"/>
      <c r="BY42" s="594" t="str">
        <f>IF('各会計、関係団体の財政状況及び健全化判断比率'!B76="","",'各会計、関係団体の財政状況及び健全化判断比率'!B76)</f>
        <v>青森県後期高齢者医療広域連合後期高齢者医療特別会計</v>
      </c>
      <c r="BZ42" s="594"/>
      <c r="CA42" s="594"/>
      <c r="CB42" s="594"/>
      <c r="CC42" s="594"/>
      <c r="CD42" s="594"/>
      <c r="CE42" s="594"/>
      <c r="CF42" s="594"/>
      <c r="CG42" s="594"/>
      <c r="CH42" s="594"/>
      <c r="CI42" s="594"/>
      <c r="CJ42" s="594"/>
      <c r="CK42" s="594"/>
      <c r="CL42" s="594"/>
      <c r="CM42" s="594"/>
      <c r="CN42" s="192"/>
      <c r="CO42" s="593" t="str">
        <f t="shared" si="3"/>
        <v/>
      </c>
      <c r="CP42" s="593"/>
      <c r="CQ42" s="594" t="str">
        <f>IF('各会計、関係団体の財政状況及び健全化判断比率'!BS15="","",'各会計、関係団体の財政状況及び健全化判断比率'!BS15)</f>
        <v/>
      </c>
      <c r="CR42" s="594"/>
      <c r="CS42" s="594"/>
      <c r="CT42" s="594"/>
      <c r="CU42" s="594"/>
      <c r="CV42" s="594"/>
      <c r="CW42" s="594"/>
      <c r="CX42" s="594"/>
      <c r="CY42" s="594"/>
      <c r="CZ42" s="594"/>
      <c r="DA42" s="594"/>
      <c r="DB42" s="594"/>
      <c r="DC42" s="594"/>
      <c r="DD42" s="594"/>
      <c r="DE42" s="594"/>
      <c r="DF42" s="189"/>
      <c r="DG42" s="595" t="str">
        <f>IF('各会計、関係団体の財政状況及び健全化判断比率'!BR15="","",'各会計、関係団体の財政状況及び健全化判断比率'!BR15)</f>
        <v/>
      </c>
      <c r="DH42" s="595"/>
      <c r="DI42" s="196"/>
      <c r="DJ42" s="164"/>
      <c r="DK42" s="164"/>
      <c r="DL42" s="164"/>
      <c r="DM42" s="164"/>
      <c r="DN42" s="164"/>
      <c r="DO42" s="164"/>
    </row>
    <row r="43" spans="1:119" ht="32.25" customHeight="1" x14ac:dyDescent="0.2">
      <c r="A43" s="164"/>
      <c r="B43" s="191"/>
      <c r="C43" s="593" t="str">
        <f t="shared" si="5"/>
        <v/>
      </c>
      <c r="D43" s="593"/>
      <c r="E43" s="594" t="str">
        <f>IF('各会計、関係団体の財政状況及び健全化判断比率'!B16="","",'各会計、関係団体の財政状況及び健全化判断比率'!B16)</f>
        <v/>
      </c>
      <c r="F43" s="594"/>
      <c r="G43" s="594"/>
      <c r="H43" s="594"/>
      <c r="I43" s="594"/>
      <c r="J43" s="594"/>
      <c r="K43" s="594"/>
      <c r="L43" s="594"/>
      <c r="M43" s="594"/>
      <c r="N43" s="594"/>
      <c r="O43" s="594"/>
      <c r="P43" s="594"/>
      <c r="Q43" s="594"/>
      <c r="R43" s="594"/>
      <c r="S43" s="594"/>
      <c r="T43" s="192"/>
      <c r="U43" s="593" t="str">
        <f t="shared" si="4"/>
        <v/>
      </c>
      <c r="V43" s="593"/>
      <c r="W43" s="594"/>
      <c r="X43" s="594"/>
      <c r="Y43" s="594"/>
      <c r="Z43" s="594"/>
      <c r="AA43" s="594"/>
      <c r="AB43" s="594"/>
      <c r="AC43" s="594"/>
      <c r="AD43" s="594"/>
      <c r="AE43" s="594"/>
      <c r="AF43" s="594"/>
      <c r="AG43" s="594"/>
      <c r="AH43" s="594"/>
      <c r="AI43" s="594"/>
      <c r="AJ43" s="594"/>
      <c r="AK43" s="594"/>
      <c r="AL43" s="192"/>
      <c r="AM43" s="593" t="str">
        <f t="shared" si="0"/>
        <v/>
      </c>
      <c r="AN43" s="593"/>
      <c r="AO43" s="594"/>
      <c r="AP43" s="594"/>
      <c r="AQ43" s="594"/>
      <c r="AR43" s="594"/>
      <c r="AS43" s="594"/>
      <c r="AT43" s="594"/>
      <c r="AU43" s="594"/>
      <c r="AV43" s="594"/>
      <c r="AW43" s="594"/>
      <c r="AX43" s="594"/>
      <c r="AY43" s="594"/>
      <c r="AZ43" s="594"/>
      <c r="BA43" s="594"/>
      <c r="BB43" s="594"/>
      <c r="BC43" s="594"/>
      <c r="BD43" s="192"/>
      <c r="BE43" s="593" t="str">
        <f t="shared" si="1"/>
        <v/>
      </c>
      <c r="BF43" s="593"/>
      <c r="BG43" s="594"/>
      <c r="BH43" s="594"/>
      <c r="BI43" s="594"/>
      <c r="BJ43" s="594"/>
      <c r="BK43" s="594"/>
      <c r="BL43" s="594"/>
      <c r="BM43" s="594"/>
      <c r="BN43" s="594"/>
      <c r="BO43" s="594"/>
      <c r="BP43" s="594"/>
      <c r="BQ43" s="594"/>
      <c r="BR43" s="594"/>
      <c r="BS43" s="594"/>
      <c r="BT43" s="594"/>
      <c r="BU43" s="594"/>
      <c r="BV43" s="192"/>
      <c r="BW43" s="593">
        <f t="shared" si="2"/>
        <v>16</v>
      </c>
      <c r="BX43" s="593"/>
      <c r="BY43" s="594" t="str">
        <f>IF('各会計、関係団体の財政状況及び健全化判断比率'!B77="","",'各会計、関係団体の財政状況及び健全化判断比率'!B77)</f>
        <v>青森県市町村総合事務組合一般会計</v>
      </c>
      <c r="BZ43" s="594"/>
      <c r="CA43" s="594"/>
      <c r="CB43" s="594"/>
      <c r="CC43" s="594"/>
      <c r="CD43" s="594"/>
      <c r="CE43" s="594"/>
      <c r="CF43" s="594"/>
      <c r="CG43" s="594"/>
      <c r="CH43" s="594"/>
      <c r="CI43" s="594"/>
      <c r="CJ43" s="594"/>
      <c r="CK43" s="594"/>
      <c r="CL43" s="594"/>
      <c r="CM43" s="594"/>
      <c r="CN43" s="192"/>
      <c r="CO43" s="593" t="str">
        <f t="shared" si="3"/>
        <v/>
      </c>
      <c r="CP43" s="593"/>
      <c r="CQ43" s="594" t="str">
        <f>IF('各会計、関係団体の財政状況及び健全化判断比率'!BS16="","",'各会計、関係団体の財政状況及び健全化判断比率'!BS16)</f>
        <v/>
      </c>
      <c r="CR43" s="594"/>
      <c r="CS43" s="594"/>
      <c r="CT43" s="594"/>
      <c r="CU43" s="594"/>
      <c r="CV43" s="594"/>
      <c r="CW43" s="594"/>
      <c r="CX43" s="594"/>
      <c r="CY43" s="594"/>
      <c r="CZ43" s="594"/>
      <c r="DA43" s="594"/>
      <c r="DB43" s="594"/>
      <c r="DC43" s="594"/>
      <c r="DD43" s="594"/>
      <c r="DE43" s="594"/>
      <c r="DF43" s="189"/>
      <c r="DG43" s="595" t="str">
        <f>IF('各会計、関係団体の財政状況及び健全化判断比率'!BR16="","",'各会計、関係団体の財政状況及び健全化判断比率'!BR16)</f>
        <v/>
      </c>
      <c r="DH43" s="595"/>
      <c r="DI43" s="196"/>
      <c r="DJ43" s="164"/>
      <c r="DK43" s="164"/>
      <c r="DL43" s="164"/>
      <c r="DM43" s="164"/>
      <c r="DN43" s="164"/>
      <c r="DO43" s="164"/>
    </row>
    <row r="44" spans="1:119" ht="13.5" customHeight="1" thickBot="1" x14ac:dyDescent="0.25">
      <c r="A44" s="164"/>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9"/>
      <c r="DJ44" s="164"/>
      <c r="DK44" s="164"/>
      <c r="DL44" s="164"/>
      <c r="DM44" s="164"/>
      <c r="DN44" s="164"/>
      <c r="DO44" s="164"/>
    </row>
    <row r="45" spans="1:119"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row>
    <row r="46" spans="1:119" x14ac:dyDescent="0.2">
      <c r="B46" s="164" t="s">
        <v>201</v>
      </c>
      <c r="C46" s="164"/>
      <c r="D46" s="164"/>
      <c r="E46" s="164" t="s">
        <v>202</v>
      </c>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row>
    <row r="47" spans="1:119" x14ac:dyDescent="0.2">
      <c r="B47" s="164"/>
      <c r="C47" s="164"/>
      <c r="D47" s="164"/>
      <c r="E47" s="164" t="s">
        <v>203</v>
      </c>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row>
    <row r="48" spans="1:119" x14ac:dyDescent="0.2">
      <c r="B48" s="164"/>
      <c r="C48" s="164"/>
      <c r="D48" s="164"/>
      <c r="E48" s="164" t="s">
        <v>204</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row>
    <row r="49" spans="5:5" x14ac:dyDescent="0.2">
      <c r="E49" s="200" t="s">
        <v>205</v>
      </c>
    </row>
    <row r="50" spans="5:5" x14ac:dyDescent="0.2">
      <c r="E50" s="166" t="s">
        <v>206</v>
      </c>
    </row>
    <row r="51" spans="5:5" x14ac:dyDescent="0.2">
      <c r="E51" s="166" t="s">
        <v>207</v>
      </c>
    </row>
    <row r="52" spans="5:5" x14ac:dyDescent="0.2">
      <c r="E52" s="166" t="s">
        <v>208</v>
      </c>
    </row>
    <row r="53" spans="5:5" x14ac:dyDescent="0.2">
      <c r="E53" s="166" t="s">
        <v>209</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lV2OvjbREC+J+eZPzi4HJ/d4M1L+7rBsQctmUt3bw/cZh5oFtv/ghg/C4Ne+NkFOipsxoxSoNR22U6a8FSMHTw==" saltValue="JVqKKTdIX937kjmXU9m7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topLeftCell="A6" zoomScale="55" zoomScaleNormal="55"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185" t="s">
        <v>550</v>
      </c>
      <c r="D34" s="1185"/>
      <c r="E34" s="1186"/>
      <c r="F34" s="32">
        <v>3.41</v>
      </c>
      <c r="G34" s="33">
        <v>3.29</v>
      </c>
      <c r="H34" s="33">
        <v>3.66</v>
      </c>
      <c r="I34" s="33">
        <v>4.1399999999999997</v>
      </c>
      <c r="J34" s="34">
        <v>2.95</v>
      </c>
      <c r="K34" s="22"/>
      <c r="L34" s="22"/>
      <c r="M34" s="22"/>
      <c r="N34" s="22"/>
      <c r="O34" s="22"/>
      <c r="P34" s="22"/>
    </row>
    <row r="35" spans="1:16" ht="39" customHeight="1" x14ac:dyDescent="0.2">
      <c r="A35" s="22"/>
      <c r="B35" s="35"/>
      <c r="C35" s="1179" t="s">
        <v>551</v>
      </c>
      <c r="D35" s="1180"/>
      <c r="E35" s="1181"/>
      <c r="F35" s="36">
        <v>1.77</v>
      </c>
      <c r="G35" s="37">
        <v>1.63</v>
      </c>
      <c r="H35" s="37">
        <v>1.37</v>
      </c>
      <c r="I35" s="37">
        <v>1.51</v>
      </c>
      <c r="J35" s="38">
        <v>2.0299999999999998</v>
      </c>
      <c r="K35" s="22"/>
      <c r="L35" s="22"/>
      <c r="M35" s="22"/>
      <c r="N35" s="22"/>
      <c r="O35" s="22"/>
      <c r="P35" s="22"/>
    </row>
    <row r="36" spans="1:16" ht="39" customHeight="1" x14ac:dyDescent="0.2">
      <c r="A36" s="22"/>
      <c r="B36" s="35"/>
      <c r="C36" s="1179" t="s">
        <v>552</v>
      </c>
      <c r="D36" s="1180"/>
      <c r="E36" s="1181"/>
      <c r="F36" s="36">
        <v>0.01</v>
      </c>
      <c r="G36" s="37">
        <v>0.02</v>
      </c>
      <c r="H36" s="37">
        <v>0.02</v>
      </c>
      <c r="I36" s="37">
        <v>0.06</v>
      </c>
      <c r="J36" s="38">
        <v>0.13</v>
      </c>
      <c r="K36" s="22"/>
      <c r="L36" s="22"/>
      <c r="M36" s="22"/>
      <c r="N36" s="22"/>
      <c r="O36" s="22"/>
      <c r="P36" s="22"/>
    </row>
    <row r="37" spans="1:16" ht="39" customHeight="1" x14ac:dyDescent="0.2">
      <c r="A37" s="22"/>
      <c r="B37" s="35"/>
      <c r="C37" s="1179" t="s">
        <v>553</v>
      </c>
      <c r="D37" s="1180"/>
      <c r="E37" s="1181"/>
      <c r="F37" s="36">
        <v>0.02</v>
      </c>
      <c r="G37" s="37">
        <v>0.03</v>
      </c>
      <c r="H37" s="37">
        <v>0.04</v>
      </c>
      <c r="I37" s="37">
        <v>0.02</v>
      </c>
      <c r="J37" s="38">
        <v>0.03</v>
      </c>
      <c r="K37" s="22"/>
      <c r="L37" s="22"/>
      <c r="M37" s="22"/>
      <c r="N37" s="22"/>
      <c r="O37" s="22"/>
      <c r="P37" s="22"/>
    </row>
    <row r="38" spans="1:16" ht="39" customHeight="1" x14ac:dyDescent="0.2">
      <c r="A38" s="22"/>
      <c r="B38" s="35"/>
      <c r="C38" s="1179" t="s">
        <v>554</v>
      </c>
      <c r="D38" s="1180"/>
      <c r="E38" s="1181"/>
      <c r="F38" s="36">
        <v>0</v>
      </c>
      <c r="G38" s="37">
        <v>0</v>
      </c>
      <c r="H38" s="37">
        <v>0</v>
      </c>
      <c r="I38" s="37">
        <v>0</v>
      </c>
      <c r="J38" s="38">
        <v>0</v>
      </c>
      <c r="K38" s="22"/>
      <c r="L38" s="22"/>
      <c r="M38" s="22"/>
      <c r="N38" s="22"/>
      <c r="O38" s="22"/>
      <c r="P38" s="22"/>
    </row>
    <row r="39" spans="1:16" ht="39" customHeight="1" x14ac:dyDescent="0.2">
      <c r="A39" s="22"/>
      <c r="B39" s="35"/>
      <c r="C39" s="1179" t="s">
        <v>555</v>
      </c>
      <c r="D39" s="1180"/>
      <c r="E39" s="1181"/>
      <c r="F39" s="36">
        <v>0</v>
      </c>
      <c r="G39" s="37">
        <v>0</v>
      </c>
      <c r="H39" s="37">
        <v>0</v>
      </c>
      <c r="I39" s="37">
        <v>0</v>
      </c>
      <c r="J39" s="38">
        <v>0</v>
      </c>
      <c r="K39" s="22"/>
      <c r="L39" s="22"/>
      <c r="M39" s="22"/>
      <c r="N39" s="22"/>
      <c r="O39" s="22"/>
      <c r="P39" s="22"/>
    </row>
    <row r="40" spans="1:16" ht="39" customHeight="1" x14ac:dyDescent="0.2">
      <c r="A40" s="22"/>
      <c r="B40" s="35"/>
      <c r="C40" s="1179"/>
      <c r="D40" s="1180"/>
      <c r="E40" s="1181"/>
      <c r="F40" s="36"/>
      <c r="G40" s="37"/>
      <c r="H40" s="37"/>
      <c r="I40" s="37"/>
      <c r="J40" s="38"/>
      <c r="K40" s="22"/>
      <c r="L40" s="22"/>
      <c r="M40" s="22"/>
      <c r="N40" s="22"/>
      <c r="O40" s="22"/>
      <c r="P40" s="22"/>
    </row>
    <row r="41" spans="1:16" ht="39" customHeight="1" x14ac:dyDescent="0.2">
      <c r="A41" s="22"/>
      <c r="B41" s="35"/>
      <c r="C41" s="1179"/>
      <c r="D41" s="1180"/>
      <c r="E41" s="1181"/>
      <c r="F41" s="36"/>
      <c r="G41" s="37"/>
      <c r="H41" s="37"/>
      <c r="I41" s="37"/>
      <c r="J41" s="38"/>
      <c r="K41" s="22"/>
      <c r="L41" s="22"/>
      <c r="M41" s="22"/>
      <c r="N41" s="22"/>
      <c r="O41" s="22"/>
      <c r="P41" s="22"/>
    </row>
    <row r="42" spans="1:16" ht="39" customHeight="1" x14ac:dyDescent="0.2">
      <c r="A42" s="22"/>
      <c r="B42" s="39"/>
      <c r="C42" s="1179" t="s">
        <v>556</v>
      </c>
      <c r="D42" s="1180"/>
      <c r="E42" s="1181"/>
      <c r="F42" s="36" t="s">
        <v>502</v>
      </c>
      <c r="G42" s="37" t="s">
        <v>502</v>
      </c>
      <c r="H42" s="37" t="s">
        <v>502</v>
      </c>
      <c r="I42" s="37" t="s">
        <v>502</v>
      </c>
      <c r="J42" s="38" t="s">
        <v>502</v>
      </c>
      <c r="K42" s="22"/>
      <c r="L42" s="22"/>
      <c r="M42" s="22"/>
      <c r="N42" s="22"/>
      <c r="O42" s="22"/>
      <c r="P42" s="22"/>
    </row>
    <row r="43" spans="1:16" ht="39" customHeight="1" thickBot="1" x14ac:dyDescent="0.25">
      <c r="A43" s="22"/>
      <c r="B43" s="40"/>
      <c r="C43" s="1182" t="s">
        <v>557</v>
      </c>
      <c r="D43" s="1183"/>
      <c r="E43" s="1184"/>
      <c r="F43" s="41" t="s">
        <v>502</v>
      </c>
      <c r="G43" s="42" t="s">
        <v>502</v>
      </c>
      <c r="H43" s="42" t="s">
        <v>502</v>
      </c>
      <c r="I43" s="42" t="s">
        <v>502</v>
      </c>
      <c r="J43" s="43" t="s">
        <v>502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UWVJsynfM2/+6DE/3k2RyRgVaZ4G1Oe8g35i3aEnLaaFphs3dRAqEFECJQzFTKNpMeiVE5pPxywh8MmEZzo+g==" saltValue="e85O5NrB4pWKJSvW1kx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zoomScale="70" zoomScaleNormal="70" workbookViewId="0">
      <selection activeCell="U43" sqref="U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195" t="s">
        <v>11</v>
      </c>
      <c r="C45" s="1196"/>
      <c r="D45" s="58"/>
      <c r="E45" s="1201" t="s">
        <v>12</v>
      </c>
      <c r="F45" s="1201"/>
      <c r="G45" s="1201"/>
      <c r="H45" s="1201"/>
      <c r="I45" s="1201"/>
      <c r="J45" s="1202"/>
      <c r="K45" s="59">
        <v>3333</v>
      </c>
      <c r="L45" s="60">
        <v>3265</v>
      </c>
      <c r="M45" s="60">
        <v>3235</v>
      </c>
      <c r="N45" s="60">
        <v>3244</v>
      </c>
      <c r="O45" s="61">
        <v>3220</v>
      </c>
      <c r="P45" s="48"/>
      <c r="Q45" s="48"/>
      <c r="R45" s="48"/>
      <c r="S45" s="48"/>
      <c r="T45" s="48"/>
      <c r="U45" s="48"/>
    </row>
    <row r="46" spans="1:21" ht="30.75" customHeight="1" x14ac:dyDescent="0.2">
      <c r="A46" s="48"/>
      <c r="B46" s="1197"/>
      <c r="C46" s="1198"/>
      <c r="D46" s="62"/>
      <c r="E46" s="1189" t="s">
        <v>13</v>
      </c>
      <c r="F46" s="1189"/>
      <c r="G46" s="1189"/>
      <c r="H46" s="1189"/>
      <c r="I46" s="1189"/>
      <c r="J46" s="1190"/>
      <c r="K46" s="63" t="s">
        <v>502</v>
      </c>
      <c r="L46" s="64" t="s">
        <v>502</v>
      </c>
      <c r="M46" s="64" t="s">
        <v>502</v>
      </c>
      <c r="N46" s="64" t="s">
        <v>502</v>
      </c>
      <c r="O46" s="65" t="s">
        <v>502</v>
      </c>
      <c r="P46" s="48"/>
      <c r="Q46" s="48"/>
      <c r="R46" s="48"/>
      <c r="S46" s="48"/>
      <c r="T46" s="48"/>
      <c r="U46" s="48"/>
    </row>
    <row r="47" spans="1:21" ht="30.75" customHeight="1" x14ac:dyDescent="0.2">
      <c r="A47" s="48"/>
      <c r="B47" s="1197"/>
      <c r="C47" s="1198"/>
      <c r="D47" s="62"/>
      <c r="E47" s="1189" t="s">
        <v>14</v>
      </c>
      <c r="F47" s="1189"/>
      <c r="G47" s="1189"/>
      <c r="H47" s="1189"/>
      <c r="I47" s="1189"/>
      <c r="J47" s="1190"/>
      <c r="K47" s="63" t="s">
        <v>502</v>
      </c>
      <c r="L47" s="64" t="s">
        <v>502</v>
      </c>
      <c r="M47" s="64" t="s">
        <v>502</v>
      </c>
      <c r="N47" s="64" t="s">
        <v>502</v>
      </c>
      <c r="O47" s="65" t="s">
        <v>502</v>
      </c>
      <c r="P47" s="48"/>
      <c r="Q47" s="48"/>
      <c r="R47" s="48"/>
      <c r="S47" s="48"/>
      <c r="T47" s="48"/>
      <c r="U47" s="48"/>
    </row>
    <row r="48" spans="1:21" ht="30.75" customHeight="1" x14ac:dyDescent="0.2">
      <c r="A48" s="48"/>
      <c r="B48" s="1197"/>
      <c r="C48" s="1198"/>
      <c r="D48" s="62"/>
      <c r="E48" s="1189" t="s">
        <v>15</v>
      </c>
      <c r="F48" s="1189"/>
      <c r="G48" s="1189"/>
      <c r="H48" s="1189"/>
      <c r="I48" s="1189"/>
      <c r="J48" s="1190"/>
      <c r="K48" s="63">
        <v>503</v>
      </c>
      <c r="L48" s="64">
        <v>520</v>
      </c>
      <c r="M48" s="64">
        <v>563</v>
      </c>
      <c r="N48" s="64">
        <v>598</v>
      </c>
      <c r="O48" s="65">
        <v>594</v>
      </c>
      <c r="P48" s="48"/>
      <c r="Q48" s="48"/>
      <c r="R48" s="48"/>
      <c r="S48" s="48"/>
      <c r="T48" s="48"/>
      <c r="U48" s="48"/>
    </row>
    <row r="49" spans="1:21" ht="30.75" customHeight="1" x14ac:dyDescent="0.2">
      <c r="A49" s="48"/>
      <c r="B49" s="1197"/>
      <c r="C49" s="1198"/>
      <c r="D49" s="62"/>
      <c r="E49" s="1189" t="s">
        <v>16</v>
      </c>
      <c r="F49" s="1189"/>
      <c r="G49" s="1189"/>
      <c r="H49" s="1189"/>
      <c r="I49" s="1189"/>
      <c r="J49" s="1190"/>
      <c r="K49" s="63">
        <v>40</v>
      </c>
      <c r="L49" s="64">
        <v>51</v>
      </c>
      <c r="M49" s="64">
        <v>98</v>
      </c>
      <c r="N49" s="64">
        <v>117</v>
      </c>
      <c r="O49" s="65">
        <v>125</v>
      </c>
      <c r="P49" s="48"/>
      <c r="Q49" s="48"/>
      <c r="R49" s="48"/>
      <c r="S49" s="48"/>
      <c r="T49" s="48"/>
      <c r="U49" s="48"/>
    </row>
    <row r="50" spans="1:21" ht="30.75" customHeight="1" x14ac:dyDescent="0.2">
      <c r="A50" s="48"/>
      <c r="B50" s="1197"/>
      <c r="C50" s="1198"/>
      <c r="D50" s="62"/>
      <c r="E50" s="1189" t="s">
        <v>17</v>
      </c>
      <c r="F50" s="1189"/>
      <c r="G50" s="1189"/>
      <c r="H50" s="1189"/>
      <c r="I50" s="1189"/>
      <c r="J50" s="1190"/>
      <c r="K50" s="63">
        <v>133</v>
      </c>
      <c r="L50" s="64">
        <v>127</v>
      </c>
      <c r="M50" s="64">
        <v>54</v>
      </c>
      <c r="N50" s="64">
        <v>50</v>
      </c>
      <c r="O50" s="65">
        <v>47</v>
      </c>
      <c r="P50" s="48"/>
      <c r="Q50" s="48"/>
      <c r="R50" s="48"/>
      <c r="S50" s="48"/>
      <c r="T50" s="48"/>
      <c r="U50" s="48"/>
    </row>
    <row r="51" spans="1:21" ht="30.75" customHeight="1" x14ac:dyDescent="0.2">
      <c r="A51" s="48"/>
      <c r="B51" s="1199"/>
      <c r="C51" s="1200"/>
      <c r="D51" s="66"/>
      <c r="E51" s="1189" t="s">
        <v>18</v>
      </c>
      <c r="F51" s="1189"/>
      <c r="G51" s="1189"/>
      <c r="H51" s="1189"/>
      <c r="I51" s="1189"/>
      <c r="J51" s="1190"/>
      <c r="K51" s="63" t="s">
        <v>502</v>
      </c>
      <c r="L51" s="64">
        <v>0</v>
      </c>
      <c r="M51" s="64">
        <v>0</v>
      </c>
      <c r="N51" s="64">
        <v>0</v>
      </c>
      <c r="O51" s="65">
        <v>0</v>
      </c>
      <c r="P51" s="48"/>
      <c r="Q51" s="48"/>
      <c r="R51" s="48"/>
      <c r="S51" s="48"/>
      <c r="T51" s="48"/>
      <c r="U51" s="48"/>
    </row>
    <row r="52" spans="1:21" ht="30.75" customHeight="1" x14ac:dyDescent="0.2">
      <c r="A52" s="48"/>
      <c r="B52" s="1187" t="s">
        <v>19</v>
      </c>
      <c r="C52" s="1188"/>
      <c r="D52" s="66"/>
      <c r="E52" s="1189" t="s">
        <v>20</v>
      </c>
      <c r="F52" s="1189"/>
      <c r="G52" s="1189"/>
      <c r="H52" s="1189"/>
      <c r="I52" s="1189"/>
      <c r="J52" s="1190"/>
      <c r="K52" s="63">
        <v>2508</v>
      </c>
      <c r="L52" s="64">
        <v>2575</v>
      </c>
      <c r="M52" s="64">
        <v>2637</v>
      </c>
      <c r="N52" s="64">
        <v>2719</v>
      </c>
      <c r="O52" s="65">
        <v>2699</v>
      </c>
      <c r="P52" s="48"/>
      <c r="Q52" s="48"/>
      <c r="R52" s="48"/>
      <c r="S52" s="48"/>
      <c r="T52" s="48"/>
      <c r="U52" s="48"/>
    </row>
    <row r="53" spans="1:21" ht="30.75" customHeight="1" thickBot="1" x14ac:dyDescent="0.25">
      <c r="A53" s="48"/>
      <c r="B53" s="1191" t="s">
        <v>21</v>
      </c>
      <c r="C53" s="1192"/>
      <c r="D53" s="67"/>
      <c r="E53" s="1193" t="s">
        <v>22</v>
      </c>
      <c r="F53" s="1193"/>
      <c r="G53" s="1193"/>
      <c r="H53" s="1193"/>
      <c r="I53" s="1193"/>
      <c r="J53" s="1194"/>
      <c r="K53" s="68">
        <v>1501</v>
      </c>
      <c r="L53" s="69">
        <v>1388</v>
      </c>
      <c r="M53" s="69">
        <v>1313</v>
      </c>
      <c r="N53" s="69">
        <v>1290</v>
      </c>
      <c r="O53" s="70">
        <v>1287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6lFaH2fujvwPkzXeN/aK0auZ4b9OAnQNhLqtiIDBcMwDujiDCpxjReLkRXgme6szYi+OwQysWhv/k9F6lKznQ==" saltValue="K2hme/eB9KCG9s8Y1Nw/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topLeftCell="A26" zoomScale="60" zoomScaleNormal="60" workbookViewId="0">
      <selection activeCell="S39" sqref="S39"/>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544</v>
      </c>
      <c r="J40" s="79" t="s">
        <v>545</v>
      </c>
      <c r="K40" s="79" t="s">
        <v>546</v>
      </c>
      <c r="L40" s="79" t="s">
        <v>547</v>
      </c>
      <c r="M40" s="80" t="s">
        <v>548</v>
      </c>
    </row>
    <row r="41" spans="2:13" ht="27.75" customHeight="1" x14ac:dyDescent="0.2">
      <c r="B41" s="1203" t="s">
        <v>24</v>
      </c>
      <c r="C41" s="1204"/>
      <c r="D41" s="81"/>
      <c r="E41" s="1209" t="s">
        <v>25</v>
      </c>
      <c r="F41" s="1209"/>
      <c r="G41" s="1209"/>
      <c r="H41" s="1210"/>
      <c r="I41" s="82">
        <v>35392</v>
      </c>
      <c r="J41" s="83">
        <v>36410</v>
      </c>
      <c r="K41" s="83">
        <v>35965</v>
      </c>
      <c r="L41" s="83">
        <v>36295</v>
      </c>
      <c r="M41" s="84">
        <v>36204</v>
      </c>
    </row>
    <row r="42" spans="2:13" ht="27.75" customHeight="1" x14ac:dyDescent="0.2">
      <c r="B42" s="1205"/>
      <c r="C42" s="1206"/>
      <c r="D42" s="85"/>
      <c r="E42" s="1211" t="s">
        <v>26</v>
      </c>
      <c r="F42" s="1211"/>
      <c r="G42" s="1211"/>
      <c r="H42" s="1212"/>
      <c r="I42" s="86">
        <v>352</v>
      </c>
      <c r="J42" s="87">
        <v>154</v>
      </c>
      <c r="K42" s="87">
        <v>99</v>
      </c>
      <c r="L42" s="87">
        <v>63</v>
      </c>
      <c r="M42" s="88">
        <v>134</v>
      </c>
    </row>
    <row r="43" spans="2:13" ht="27.75" customHeight="1" x14ac:dyDescent="0.2">
      <c r="B43" s="1205"/>
      <c r="C43" s="1206"/>
      <c r="D43" s="85"/>
      <c r="E43" s="1211" t="s">
        <v>27</v>
      </c>
      <c r="F43" s="1211"/>
      <c r="G43" s="1211"/>
      <c r="H43" s="1212"/>
      <c r="I43" s="86">
        <v>9032</v>
      </c>
      <c r="J43" s="87">
        <v>8951</v>
      </c>
      <c r="K43" s="87">
        <v>9204</v>
      </c>
      <c r="L43" s="87">
        <v>9506</v>
      </c>
      <c r="M43" s="88">
        <v>9511</v>
      </c>
    </row>
    <row r="44" spans="2:13" ht="27.75" customHeight="1" x14ac:dyDescent="0.2">
      <c r="B44" s="1205"/>
      <c r="C44" s="1206"/>
      <c r="D44" s="85"/>
      <c r="E44" s="1211" t="s">
        <v>28</v>
      </c>
      <c r="F44" s="1211"/>
      <c r="G44" s="1211"/>
      <c r="H44" s="1212"/>
      <c r="I44" s="86">
        <v>1323</v>
      </c>
      <c r="J44" s="87">
        <v>1460</v>
      </c>
      <c r="K44" s="87">
        <v>1573</v>
      </c>
      <c r="L44" s="87">
        <v>1755</v>
      </c>
      <c r="M44" s="88">
        <v>1960</v>
      </c>
    </row>
    <row r="45" spans="2:13" ht="27.75" customHeight="1" x14ac:dyDescent="0.2">
      <c r="B45" s="1205"/>
      <c r="C45" s="1206"/>
      <c r="D45" s="85"/>
      <c r="E45" s="1211" t="s">
        <v>29</v>
      </c>
      <c r="F45" s="1211"/>
      <c r="G45" s="1211"/>
      <c r="H45" s="1212"/>
      <c r="I45" s="86">
        <v>5274</v>
      </c>
      <c r="J45" s="87">
        <v>4966</v>
      </c>
      <c r="K45" s="87">
        <v>4318</v>
      </c>
      <c r="L45" s="87">
        <v>4309</v>
      </c>
      <c r="M45" s="88">
        <v>4094</v>
      </c>
    </row>
    <row r="46" spans="2:13" ht="27.75" customHeight="1" x14ac:dyDescent="0.2">
      <c r="B46" s="1205"/>
      <c r="C46" s="1206"/>
      <c r="D46" s="89"/>
      <c r="E46" s="1211" t="s">
        <v>30</v>
      </c>
      <c r="F46" s="1211"/>
      <c r="G46" s="1211"/>
      <c r="H46" s="1212"/>
      <c r="I46" s="86" t="s">
        <v>502</v>
      </c>
      <c r="J46" s="87" t="s">
        <v>502</v>
      </c>
      <c r="K46" s="87" t="s">
        <v>502</v>
      </c>
      <c r="L46" s="87" t="s">
        <v>502</v>
      </c>
      <c r="M46" s="88" t="s">
        <v>502</v>
      </c>
    </row>
    <row r="47" spans="2:13" ht="27.75" customHeight="1" x14ac:dyDescent="0.2">
      <c r="B47" s="1205"/>
      <c r="C47" s="1206"/>
      <c r="D47" s="90"/>
      <c r="E47" s="1213" t="s">
        <v>31</v>
      </c>
      <c r="F47" s="1214"/>
      <c r="G47" s="1214"/>
      <c r="H47" s="1215"/>
      <c r="I47" s="86" t="s">
        <v>502</v>
      </c>
      <c r="J47" s="87" t="s">
        <v>502</v>
      </c>
      <c r="K47" s="87" t="s">
        <v>502</v>
      </c>
      <c r="L47" s="87" t="s">
        <v>502</v>
      </c>
      <c r="M47" s="88" t="s">
        <v>502</v>
      </c>
    </row>
    <row r="48" spans="2:13" ht="27.75" customHeight="1" x14ac:dyDescent="0.2">
      <c r="B48" s="1205"/>
      <c r="C48" s="1206"/>
      <c r="D48" s="85"/>
      <c r="E48" s="1211" t="s">
        <v>32</v>
      </c>
      <c r="F48" s="1211"/>
      <c r="G48" s="1211"/>
      <c r="H48" s="1212"/>
      <c r="I48" s="86" t="s">
        <v>502</v>
      </c>
      <c r="J48" s="87" t="s">
        <v>502</v>
      </c>
      <c r="K48" s="87" t="s">
        <v>502</v>
      </c>
      <c r="L48" s="87" t="s">
        <v>502</v>
      </c>
      <c r="M48" s="88" t="s">
        <v>502</v>
      </c>
    </row>
    <row r="49" spans="2:13" ht="27.75" customHeight="1" x14ac:dyDescent="0.2">
      <c r="B49" s="1207"/>
      <c r="C49" s="1208"/>
      <c r="D49" s="85"/>
      <c r="E49" s="1211" t="s">
        <v>33</v>
      </c>
      <c r="F49" s="1211"/>
      <c r="G49" s="1211"/>
      <c r="H49" s="1212"/>
      <c r="I49" s="86" t="s">
        <v>502</v>
      </c>
      <c r="J49" s="87" t="s">
        <v>502</v>
      </c>
      <c r="K49" s="87" t="s">
        <v>502</v>
      </c>
      <c r="L49" s="87" t="s">
        <v>502</v>
      </c>
      <c r="M49" s="88" t="s">
        <v>502</v>
      </c>
    </row>
    <row r="50" spans="2:13" ht="27.75" customHeight="1" x14ac:dyDescent="0.2">
      <c r="B50" s="1216" t="s">
        <v>34</v>
      </c>
      <c r="C50" s="1217"/>
      <c r="D50" s="91"/>
      <c r="E50" s="1211" t="s">
        <v>35</v>
      </c>
      <c r="F50" s="1211"/>
      <c r="G50" s="1211"/>
      <c r="H50" s="1212"/>
      <c r="I50" s="86">
        <v>4468</v>
      </c>
      <c r="J50" s="87">
        <v>5179</v>
      </c>
      <c r="K50" s="87">
        <v>6208</v>
      </c>
      <c r="L50" s="87">
        <v>7485</v>
      </c>
      <c r="M50" s="88">
        <v>7840</v>
      </c>
    </row>
    <row r="51" spans="2:13" ht="27.75" customHeight="1" x14ac:dyDescent="0.2">
      <c r="B51" s="1205"/>
      <c r="C51" s="1206"/>
      <c r="D51" s="85"/>
      <c r="E51" s="1211" t="s">
        <v>36</v>
      </c>
      <c r="F51" s="1211"/>
      <c r="G51" s="1211"/>
      <c r="H51" s="1212"/>
      <c r="I51" s="86">
        <v>1994</v>
      </c>
      <c r="J51" s="87">
        <v>2072</v>
      </c>
      <c r="K51" s="87">
        <v>2343</v>
      </c>
      <c r="L51" s="87">
        <v>2492</v>
      </c>
      <c r="M51" s="88">
        <v>2786</v>
      </c>
    </row>
    <row r="52" spans="2:13" ht="27.75" customHeight="1" x14ac:dyDescent="0.2">
      <c r="B52" s="1207"/>
      <c r="C52" s="1208"/>
      <c r="D52" s="85"/>
      <c r="E52" s="1211" t="s">
        <v>37</v>
      </c>
      <c r="F52" s="1211"/>
      <c r="G52" s="1211"/>
      <c r="H52" s="1212"/>
      <c r="I52" s="86">
        <v>28852</v>
      </c>
      <c r="J52" s="87">
        <v>29509</v>
      </c>
      <c r="K52" s="87">
        <v>28570</v>
      </c>
      <c r="L52" s="87">
        <v>29357</v>
      </c>
      <c r="M52" s="88">
        <v>29327</v>
      </c>
    </row>
    <row r="53" spans="2:13" ht="27.75" customHeight="1" thickBot="1" x14ac:dyDescent="0.25">
      <c r="B53" s="1218" t="s">
        <v>38</v>
      </c>
      <c r="C53" s="1219"/>
      <c r="D53" s="92"/>
      <c r="E53" s="1220" t="s">
        <v>39</v>
      </c>
      <c r="F53" s="1220"/>
      <c r="G53" s="1220"/>
      <c r="H53" s="1221"/>
      <c r="I53" s="93">
        <v>16058</v>
      </c>
      <c r="J53" s="94">
        <v>15181</v>
      </c>
      <c r="K53" s="94">
        <v>14038</v>
      </c>
      <c r="L53" s="94">
        <v>12594</v>
      </c>
      <c r="M53" s="95">
        <v>11951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2IVJydw5VOuf3DFfefKMnEGZ8zliW0k/pacmqpw3H+GNmUTk3fOIiWValkC+m0Z3HGjyd7wX7D/p9ub9KE9pg==" saltValue="OogPY3Q+Y7b7T0JnJ7AB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zoomScale="50" zoomScaleNormal="50" workbookViewId="0">
      <selection activeCell="O16" sqref="O1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546</v>
      </c>
      <c r="G54" s="104" t="s">
        <v>547</v>
      </c>
      <c r="H54" s="105" t="s">
        <v>548</v>
      </c>
    </row>
    <row r="55" spans="2:8" ht="52.5" customHeight="1" x14ac:dyDescent="0.2">
      <c r="B55" s="106"/>
      <c r="C55" s="1230" t="s">
        <v>42</v>
      </c>
      <c r="D55" s="1230"/>
      <c r="E55" s="1231"/>
      <c r="F55" s="107">
        <v>3847</v>
      </c>
      <c r="G55" s="107">
        <v>4449</v>
      </c>
      <c r="H55" s="108">
        <v>2516</v>
      </c>
    </row>
    <row r="56" spans="2:8" ht="52.5" customHeight="1" x14ac:dyDescent="0.2">
      <c r="B56" s="109"/>
      <c r="C56" s="1232" t="s">
        <v>43</v>
      </c>
      <c r="D56" s="1232"/>
      <c r="E56" s="1233"/>
      <c r="F56" s="110">
        <v>2301</v>
      </c>
      <c r="G56" s="110">
        <v>2974</v>
      </c>
      <c r="H56" s="111">
        <v>3261</v>
      </c>
    </row>
    <row r="57" spans="2:8" ht="53.25" customHeight="1" x14ac:dyDescent="0.2">
      <c r="B57" s="109"/>
      <c r="C57" s="1234" t="s">
        <v>44</v>
      </c>
      <c r="D57" s="1234"/>
      <c r="E57" s="1235"/>
      <c r="F57" s="112">
        <v>3566</v>
      </c>
      <c r="G57" s="112">
        <v>2877</v>
      </c>
      <c r="H57" s="113">
        <v>4640</v>
      </c>
    </row>
    <row r="58" spans="2:8" ht="45.75" customHeight="1" x14ac:dyDescent="0.2">
      <c r="B58" s="114"/>
      <c r="C58" s="1222" t="s">
        <v>576</v>
      </c>
      <c r="D58" s="1223"/>
      <c r="E58" s="1224"/>
      <c r="F58" s="115">
        <v>2746</v>
      </c>
      <c r="G58" s="115">
        <v>2235</v>
      </c>
      <c r="H58" s="116">
        <v>2135</v>
      </c>
    </row>
    <row r="59" spans="2:8" ht="45.75" customHeight="1" x14ac:dyDescent="0.2">
      <c r="B59" s="114"/>
      <c r="C59" s="1222" t="s">
        <v>580</v>
      </c>
      <c r="D59" s="1223"/>
      <c r="E59" s="1224"/>
      <c r="F59" s="115" t="s">
        <v>579</v>
      </c>
      <c r="G59" s="115" t="s">
        <v>579</v>
      </c>
      <c r="H59" s="116">
        <v>2000</v>
      </c>
    </row>
    <row r="60" spans="2:8" ht="45.75" customHeight="1" x14ac:dyDescent="0.2">
      <c r="B60" s="114"/>
      <c r="C60" s="1222" t="s">
        <v>577</v>
      </c>
      <c r="D60" s="1223"/>
      <c r="E60" s="1224"/>
      <c r="F60" s="115">
        <v>452</v>
      </c>
      <c r="G60" s="115">
        <v>374</v>
      </c>
      <c r="H60" s="116">
        <v>297</v>
      </c>
    </row>
    <row r="61" spans="2:8" ht="45.75" customHeight="1" x14ac:dyDescent="0.2">
      <c r="B61" s="114"/>
      <c r="C61" s="1222" t="s">
        <v>578</v>
      </c>
      <c r="D61" s="1223"/>
      <c r="E61" s="1224"/>
      <c r="F61" s="115">
        <v>261</v>
      </c>
      <c r="G61" s="115">
        <v>185</v>
      </c>
      <c r="H61" s="116">
        <v>113</v>
      </c>
    </row>
    <row r="62" spans="2:8" ht="45.75" customHeight="1" thickBot="1" x14ac:dyDescent="0.25">
      <c r="B62" s="117"/>
      <c r="C62" s="1225" t="s">
        <v>581</v>
      </c>
      <c r="D62" s="1226"/>
      <c r="E62" s="1227"/>
      <c r="F62" s="115" t="s">
        <v>579</v>
      </c>
      <c r="G62" s="115" t="s">
        <v>579</v>
      </c>
      <c r="H62" s="118">
        <v>28</v>
      </c>
    </row>
    <row r="63" spans="2:8" ht="52.5" customHeight="1" thickBot="1" x14ac:dyDescent="0.25">
      <c r="B63" s="119"/>
      <c r="C63" s="1228" t="s">
        <v>45</v>
      </c>
      <c r="D63" s="1228"/>
      <c r="E63" s="1229"/>
      <c r="F63" s="120">
        <v>9713</v>
      </c>
      <c r="G63" s="120">
        <v>10300</v>
      </c>
      <c r="H63" s="121">
        <v>10418</v>
      </c>
    </row>
    <row r="64" spans="2:8" ht="15" customHeight="1" x14ac:dyDescent="0.2"/>
    <row r="65" ht="0" hidden="1" customHeight="1" x14ac:dyDescent="0.2"/>
    <row r="66" ht="0" hidden="1" customHeight="1" x14ac:dyDescent="0.2"/>
  </sheetData>
  <sheetProtection algorithmName="SHA-512" hashValue="kHhlcNHGpkNrl9PWSh3K5hWjYYFMO6I22Vo1H0T7Uos84hQElVKRdZG5sJonTbyHLTWAUIozG8GPHWmyeElKAw==" saltValue="rJiPoNXkrn1nsOCyKTAX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D16" sqref="CD16"/>
    </sheetView>
  </sheetViews>
  <sheetFormatPr defaultColWidth="0" defaultRowHeight="13.5" customHeight="1" zeroHeight="1" x14ac:dyDescent="0.2"/>
  <cols>
    <col min="1" max="1" width="6.33203125" style="1238" customWidth="1"/>
    <col min="2" max="107" width="2.44140625" style="1238" customWidth="1"/>
    <col min="108" max="108" width="6.109375" style="1246" customWidth="1"/>
    <col min="109" max="109" width="5.88671875" style="1245" customWidth="1"/>
    <col min="110" max="110" width="19.109375" style="1238" hidden="1"/>
    <col min="111" max="115" width="12.6640625" style="1238" hidden="1"/>
    <col min="116" max="349" width="8.6640625" style="1238" hidden="1"/>
    <col min="350" max="355" width="14.88671875" style="1238" hidden="1"/>
    <col min="356" max="357" width="15.88671875" style="1238" hidden="1"/>
    <col min="358" max="363" width="16.109375" style="1238" hidden="1"/>
    <col min="364" max="364" width="6.109375" style="1238" hidden="1"/>
    <col min="365" max="365" width="3" style="1238" hidden="1"/>
    <col min="366" max="605" width="8.6640625" style="1238" hidden="1"/>
    <col min="606" max="611" width="14.88671875" style="1238" hidden="1"/>
    <col min="612" max="613" width="15.88671875" style="1238" hidden="1"/>
    <col min="614" max="619" width="16.109375" style="1238" hidden="1"/>
    <col min="620" max="620" width="6.109375" style="1238" hidden="1"/>
    <col min="621" max="621" width="3" style="1238" hidden="1"/>
    <col min="622" max="861" width="8.6640625" style="1238" hidden="1"/>
    <col min="862" max="867" width="14.88671875" style="1238" hidden="1"/>
    <col min="868" max="869" width="15.88671875" style="1238" hidden="1"/>
    <col min="870" max="875" width="16.109375" style="1238" hidden="1"/>
    <col min="876" max="876" width="6.109375" style="1238" hidden="1"/>
    <col min="877" max="877" width="3" style="1238" hidden="1"/>
    <col min="878" max="1117" width="8.6640625" style="1238" hidden="1"/>
    <col min="1118" max="1123" width="14.88671875" style="1238" hidden="1"/>
    <col min="1124" max="1125" width="15.88671875" style="1238" hidden="1"/>
    <col min="1126" max="1131" width="16.109375" style="1238" hidden="1"/>
    <col min="1132" max="1132" width="6.109375" style="1238" hidden="1"/>
    <col min="1133" max="1133" width="3" style="1238" hidden="1"/>
    <col min="1134" max="1373" width="8.6640625" style="1238" hidden="1"/>
    <col min="1374" max="1379" width="14.88671875" style="1238" hidden="1"/>
    <col min="1380" max="1381" width="15.88671875" style="1238" hidden="1"/>
    <col min="1382" max="1387" width="16.109375" style="1238" hidden="1"/>
    <col min="1388" max="1388" width="6.109375" style="1238" hidden="1"/>
    <col min="1389" max="1389" width="3" style="1238" hidden="1"/>
    <col min="1390" max="1629" width="8.6640625" style="1238" hidden="1"/>
    <col min="1630" max="1635" width="14.88671875" style="1238" hidden="1"/>
    <col min="1636" max="1637" width="15.88671875" style="1238" hidden="1"/>
    <col min="1638" max="1643" width="16.109375" style="1238" hidden="1"/>
    <col min="1644" max="1644" width="6.109375" style="1238" hidden="1"/>
    <col min="1645" max="1645" width="3" style="1238" hidden="1"/>
    <col min="1646" max="1885" width="8.6640625" style="1238" hidden="1"/>
    <col min="1886" max="1891" width="14.88671875" style="1238" hidden="1"/>
    <col min="1892" max="1893" width="15.88671875" style="1238" hidden="1"/>
    <col min="1894" max="1899" width="16.109375" style="1238" hidden="1"/>
    <col min="1900" max="1900" width="6.109375" style="1238" hidden="1"/>
    <col min="1901" max="1901" width="3" style="1238" hidden="1"/>
    <col min="1902" max="2141" width="8.6640625" style="1238" hidden="1"/>
    <col min="2142" max="2147" width="14.88671875" style="1238" hidden="1"/>
    <col min="2148" max="2149" width="15.88671875" style="1238" hidden="1"/>
    <col min="2150" max="2155" width="16.109375" style="1238" hidden="1"/>
    <col min="2156" max="2156" width="6.109375" style="1238" hidden="1"/>
    <col min="2157" max="2157" width="3" style="1238" hidden="1"/>
    <col min="2158" max="2397" width="8.6640625" style="1238" hidden="1"/>
    <col min="2398" max="2403" width="14.88671875" style="1238" hidden="1"/>
    <col min="2404" max="2405" width="15.88671875" style="1238" hidden="1"/>
    <col min="2406" max="2411" width="16.109375" style="1238" hidden="1"/>
    <col min="2412" max="2412" width="6.109375" style="1238" hidden="1"/>
    <col min="2413" max="2413" width="3" style="1238" hidden="1"/>
    <col min="2414" max="2653" width="8.6640625" style="1238" hidden="1"/>
    <col min="2654" max="2659" width="14.88671875" style="1238" hidden="1"/>
    <col min="2660" max="2661" width="15.88671875" style="1238" hidden="1"/>
    <col min="2662" max="2667" width="16.109375" style="1238" hidden="1"/>
    <col min="2668" max="2668" width="6.109375" style="1238" hidden="1"/>
    <col min="2669" max="2669" width="3" style="1238" hidden="1"/>
    <col min="2670" max="2909" width="8.6640625" style="1238" hidden="1"/>
    <col min="2910" max="2915" width="14.88671875" style="1238" hidden="1"/>
    <col min="2916" max="2917" width="15.88671875" style="1238" hidden="1"/>
    <col min="2918" max="2923" width="16.109375" style="1238" hidden="1"/>
    <col min="2924" max="2924" width="6.109375" style="1238" hidden="1"/>
    <col min="2925" max="2925" width="3" style="1238" hidden="1"/>
    <col min="2926" max="3165" width="8.6640625" style="1238" hidden="1"/>
    <col min="3166" max="3171" width="14.88671875" style="1238" hidden="1"/>
    <col min="3172" max="3173" width="15.88671875" style="1238" hidden="1"/>
    <col min="3174" max="3179" width="16.109375" style="1238" hidden="1"/>
    <col min="3180" max="3180" width="6.109375" style="1238" hidden="1"/>
    <col min="3181" max="3181" width="3" style="1238" hidden="1"/>
    <col min="3182" max="3421" width="8.6640625" style="1238" hidden="1"/>
    <col min="3422" max="3427" width="14.88671875" style="1238" hidden="1"/>
    <col min="3428" max="3429" width="15.88671875" style="1238" hidden="1"/>
    <col min="3430" max="3435" width="16.109375" style="1238" hidden="1"/>
    <col min="3436" max="3436" width="6.109375" style="1238" hidden="1"/>
    <col min="3437" max="3437" width="3" style="1238" hidden="1"/>
    <col min="3438" max="3677" width="8.6640625" style="1238" hidden="1"/>
    <col min="3678" max="3683" width="14.88671875" style="1238" hidden="1"/>
    <col min="3684" max="3685" width="15.88671875" style="1238" hidden="1"/>
    <col min="3686" max="3691" width="16.109375" style="1238" hidden="1"/>
    <col min="3692" max="3692" width="6.109375" style="1238" hidden="1"/>
    <col min="3693" max="3693" width="3" style="1238" hidden="1"/>
    <col min="3694" max="3933" width="8.6640625" style="1238" hidden="1"/>
    <col min="3934" max="3939" width="14.88671875" style="1238" hidden="1"/>
    <col min="3940" max="3941" width="15.88671875" style="1238" hidden="1"/>
    <col min="3942" max="3947" width="16.109375" style="1238" hidden="1"/>
    <col min="3948" max="3948" width="6.109375" style="1238" hidden="1"/>
    <col min="3949" max="3949" width="3" style="1238" hidden="1"/>
    <col min="3950" max="4189" width="8.6640625" style="1238" hidden="1"/>
    <col min="4190" max="4195" width="14.88671875" style="1238" hidden="1"/>
    <col min="4196" max="4197" width="15.88671875" style="1238" hidden="1"/>
    <col min="4198" max="4203" width="16.109375" style="1238" hidden="1"/>
    <col min="4204" max="4204" width="6.109375" style="1238" hidden="1"/>
    <col min="4205" max="4205" width="3" style="1238" hidden="1"/>
    <col min="4206" max="4445" width="8.6640625" style="1238" hidden="1"/>
    <col min="4446" max="4451" width="14.88671875" style="1238" hidden="1"/>
    <col min="4452" max="4453" width="15.88671875" style="1238" hidden="1"/>
    <col min="4454" max="4459" width="16.109375" style="1238" hidden="1"/>
    <col min="4460" max="4460" width="6.109375" style="1238" hidden="1"/>
    <col min="4461" max="4461" width="3" style="1238" hidden="1"/>
    <col min="4462" max="4701" width="8.6640625" style="1238" hidden="1"/>
    <col min="4702" max="4707" width="14.88671875" style="1238" hidden="1"/>
    <col min="4708" max="4709" width="15.88671875" style="1238" hidden="1"/>
    <col min="4710" max="4715" width="16.109375" style="1238" hidden="1"/>
    <col min="4716" max="4716" width="6.109375" style="1238" hidden="1"/>
    <col min="4717" max="4717" width="3" style="1238" hidden="1"/>
    <col min="4718" max="4957" width="8.6640625" style="1238" hidden="1"/>
    <col min="4958" max="4963" width="14.88671875" style="1238" hidden="1"/>
    <col min="4964" max="4965" width="15.88671875" style="1238" hidden="1"/>
    <col min="4966" max="4971" width="16.109375" style="1238" hidden="1"/>
    <col min="4972" max="4972" width="6.109375" style="1238" hidden="1"/>
    <col min="4973" max="4973" width="3" style="1238" hidden="1"/>
    <col min="4974" max="5213" width="8.6640625" style="1238" hidden="1"/>
    <col min="5214" max="5219" width="14.88671875" style="1238" hidden="1"/>
    <col min="5220" max="5221" width="15.88671875" style="1238" hidden="1"/>
    <col min="5222" max="5227" width="16.109375" style="1238" hidden="1"/>
    <col min="5228" max="5228" width="6.109375" style="1238" hidden="1"/>
    <col min="5229" max="5229" width="3" style="1238" hidden="1"/>
    <col min="5230" max="5469" width="8.6640625" style="1238" hidden="1"/>
    <col min="5470" max="5475" width="14.88671875" style="1238" hidden="1"/>
    <col min="5476" max="5477" width="15.88671875" style="1238" hidden="1"/>
    <col min="5478" max="5483" width="16.109375" style="1238" hidden="1"/>
    <col min="5484" max="5484" width="6.109375" style="1238" hidden="1"/>
    <col min="5485" max="5485" width="3" style="1238" hidden="1"/>
    <col min="5486" max="5725" width="8.6640625" style="1238" hidden="1"/>
    <col min="5726" max="5731" width="14.88671875" style="1238" hidden="1"/>
    <col min="5732" max="5733" width="15.88671875" style="1238" hidden="1"/>
    <col min="5734" max="5739" width="16.109375" style="1238" hidden="1"/>
    <col min="5740" max="5740" width="6.109375" style="1238" hidden="1"/>
    <col min="5741" max="5741" width="3" style="1238" hidden="1"/>
    <col min="5742" max="5981" width="8.6640625" style="1238" hidden="1"/>
    <col min="5982" max="5987" width="14.88671875" style="1238" hidden="1"/>
    <col min="5988" max="5989" width="15.88671875" style="1238" hidden="1"/>
    <col min="5990" max="5995" width="16.109375" style="1238" hidden="1"/>
    <col min="5996" max="5996" width="6.109375" style="1238" hidden="1"/>
    <col min="5997" max="5997" width="3" style="1238" hidden="1"/>
    <col min="5998" max="6237" width="8.6640625" style="1238" hidden="1"/>
    <col min="6238" max="6243" width="14.88671875" style="1238" hidden="1"/>
    <col min="6244" max="6245" width="15.88671875" style="1238" hidden="1"/>
    <col min="6246" max="6251" width="16.109375" style="1238" hidden="1"/>
    <col min="6252" max="6252" width="6.109375" style="1238" hidden="1"/>
    <col min="6253" max="6253" width="3" style="1238" hidden="1"/>
    <col min="6254" max="6493" width="8.6640625" style="1238" hidden="1"/>
    <col min="6494" max="6499" width="14.88671875" style="1238" hidden="1"/>
    <col min="6500" max="6501" width="15.88671875" style="1238" hidden="1"/>
    <col min="6502" max="6507" width="16.109375" style="1238" hidden="1"/>
    <col min="6508" max="6508" width="6.109375" style="1238" hidden="1"/>
    <col min="6509" max="6509" width="3" style="1238" hidden="1"/>
    <col min="6510" max="6749" width="8.6640625" style="1238" hidden="1"/>
    <col min="6750" max="6755" width="14.88671875" style="1238" hidden="1"/>
    <col min="6756" max="6757" width="15.88671875" style="1238" hidden="1"/>
    <col min="6758" max="6763" width="16.109375" style="1238" hidden="1"/>
    <col min="6764" max="6764" width="6.109375" style="1238" hidden="1"/>
    <col min="6765" max="6765" width="3" style="1238" hidden="1"/>
    <col min="6766" max="7005" width="8.6640625" style="1238" hidden="1"/>
    <col min="7006" max="7011" width="14.88671875" style="1238" hidden="1"/>
    <col min="7012" max="7013" width="15.88671875" style="1238" hidden="1"/>
    <col min="7014" max="7019" width="16.109375" style="1238" hidden="1"/>
    <col min="7020" max="7020" width="6.109375" style="1238" hidden="1"/>
    <col min="7021" max="7021" width="3" style="1238" hidden="1"/>
    <col min="7022" max="7261" width="8.6640625" style="1238" hidden="1"/>
    <col min="7262" max="7267" width="14.88671875" style="1238" hidden="1"/>
    <col min="7268" max="7269" width="15.88671875" style="1238" hidden="1"/>
    <col min="7270" max="7275" width="16.109375" style="1238" hidden="1"/>
    <col min="7276" max="7276" width="6.109375" style="1238" hidden="1"/>
    <col min="7277" max="7277" width="3" style="1238" hidden="1"/>
    <col min="7278" max="7517" width="8.6640625" style="1238" hidden="1"/>
    <col min="7518" max="7523" width="14.88671875" style="1238" hidden="1"/>
    <col min="7524" max="7525" width="15.88671875" style="1238" hidden="1"/>
    <col min="7526" max="7531" width="16.109375" style="1238" hidden="1"/>
    <col min="7532" max="7532" width="6.109375" style="1238" hidden="1"/>
    <col min="7533" max="7533" width="3" style="1238" hidden="1"/>
    <col min="7534" max="7773" width="8.6640625" style="1238" hidden="1"/>
    <col min="7774" max="7779" width="14.88671875" style="1238" hidden="1"/>
    <col min="7780" max="7781" width="15.88671875" style="1238" hidden="1"/>
    <col min="7782" max="7787" width="16.109375" style="1238" hidden="1"/>
    <col min="7788" max="7788" width="6.109375" style="1238" hidden="1"/>
    <col min="7789" max="7789" width="3" style="1238" hidden="1"/>
    <col min="7790" max="8029" width="8.6640625" style="1238" hidden="1"/>
    <col min="8030" max="8035" width="14.88671875" style="1238" hidden="1"/>
    <col min="8036" max="8037" width="15.88671875" style="1238" hidden="1"/>
    <col min="8038" max="8043" width="16.109375" style="1238" hidden="1"/>
    <col min="8044" max="8044" width="6.109375" style="1238" hidden="1"/>
    <col min="8045" max="8045" width="3" style="1238" hidden="1"/>
    <col min="8046" max="8285" width="8.6640625" style="1238" hidden="1"/>
    <col min="8286" max="8291" width="14.88671875" style="1238" hidden="1"/>
    <col min="8292" max="8293" width="15.88671875" style="1238" hidden="1"/>
    <col min="8294" max="8299" width="16.109375" style="1238" hidden="1"/>
    <col min="8300" max="8300" width="6.109375" style="1238" hidden="1"/>
    <col min="8301" max="8301" width="3" style="1238" hidden="1"/>
    <col min="8302" max="8541" width="8.6640625" style="1238" hidden="1"/>
    <col min="8542" max="8547" width="14.88671875" style="1238" hidden="1"/>
    <col min="8548" max="8549" width="15.88671875" style="1238" hidden="1"/>
    <col min="8550" max="8555" width="16.109375" style="1238" hidden="1"/>
    <col min="8556" max="8556" width="6.109375" style="1238" hidden="1"/>
    <col min="8557" max="8557" width="3" style="1238" hidden="1"/>
    <col min="8558" max="8797" width="8.6640625" style="1238" hidden="1"/>
    <col min="8798" max="8803" width="14.88671875" style="1238" hidden="1"/>
    <col min="8804" max="8805" width="15.88671875" style="1238" hidden="1"/>
    <col min="8806" max="8811" width="16.109375" style="1238" hidden="1"/>
    <col min="8812" max="8812" width="6.109375" style="1238" hidden="1"/>
    <col min="8813" max="8813" width="3" style="1238" hidden="1"/>
    <col min="8814" max="9053" width="8.6640625" style="1238" hidden="1"/>
    <col min="9054" max="9059" width="14.88671875" style="1238" hidden="1"/>
    <col min="9060" max="9061" width="15.88671875" style="1238" hidden="1"/>
    <col min="9062" max="9067" width="16.109375" style="1238" hidden="1"/>
    <col min="9068" max="9068" width="6.109375" style="1238" hidden="1"/>
    <col min="9069" max="9069" width="3" style="1238" hidden="1"/>
    <col min="9070" max="9309" width="8.6640625" style="1238" hidden="1"/>
    <col min="9310" max="9315" width="14.88671875" style="1238" hidden="1"/>
    <col min="9316" max="9317" width="15.88671875" style="1238" hidden="1"/>
    <col min="9318" max="9323" width="16.109375" style="1238" hidden="1"/>
    <col min="9324" max="9324" width="6.109375" style="1238" hidden="1"/>
    <col min="9325" max="9325" width="3" style="1238" hidden="1"/>
    <col min="9326" max="9565" width="8.6640625" style="1238" hidden="1"/>
    <col min="9566" max="9571" width="14.88671875" style="1238" hidden="1"/>
    <col min="9572" max="9573" width="15.88671875" style="1238" hidden="1"/>
    <col min="9574" max="9579" width="16.109375" style="1238" hidden="1"/>
    <col min="9580" max="9580" width="6.109375" style="1238" hidden="1"/>
    <col min="9581" max="9581" width="3" style="1238" hidden="1"/>
    <col min="9582" max="9821" width="8.6640625" style="1238" hidden="1"/>
    <col min="9822" max="9827" width="14.88671875" style="1238" hidden="1"/>
    <col min="9828" max="9829" width="15.88671875" style="1238" hidden="1"/>
    <col min="9830" max="9835" width="16.109375" style="1238" hidden="1"/>
    <col min="9836" max="9836" width="6.109375" style="1238" hidden="1"/>
    <col min="9837" max="9837" width="3" style="1238" hidden="1"/>
    <col min="9838" max="10077" width="8.6640625" style="1238" hidden="1"/>
    <col min="10078" max="10083" width="14.88671875" style="1238" hidden="1"/>
    <col min="10084" max="10085" width="15.88671875" style="1238" hidden="1"/>
    <col min="10086" max="10091" width="16.109375" style="1238" hidden="1"/>
    <col min="10092" max="10092" width="6.109375" style="1238" hidden="1"/>
    <col min="10093" max="10093" width="3" style="1238" hidden="1"/>
    <col min="10094" max="10333" width="8.6640625" style="1238" hidden="1"/>
    <col min="10334" max="10339" width="14.88671875" style="1238" hidden="1"/>
    <col min="10340" max="10341" width="15.88671875" style="1238" hidden="1"/>
    <col min="10342" max="10347" width="16.109375" style="1238" hidden="1"/>
    <col min="10348" max="10348" width="6.109375" style="1238" hidden="1"/>
    <col min="10349" max="10349" width="3" style="1238" hidden="1"/>
    <col min="10350" max="10589" width="8.6640625" style="1238" hidden="1"/>
    <col min="10590" max="10595" width="14.88671875" style="1238" hidden="1"/>
    <col min="10596" max="10597" width="15.88671875" style="1238" hidden="1"/>
    <col min="10598" max="10603" width="16.109375" style="1238" hidden="1"/>
    <col min="10604" max="10604" width="6.109375" style="1238" hidden="1"/>
    <col min="10605" max="10605" width="3" style="1238" hidden="1"/>
    <col min="10606" max="10845" width="8.6640625" style="1238" hidden="1"/>
    <col min="10846" max="10851" width="14.88671875" style="1238" hidden="1"/>
    <col min="10852" max="10853" width="15.88671875" style="1238" hidden="1"/>
    <col min="10854" max="10859" width="16.109375" style="1238" hidden="1"/>
    <col min="10860" max="10860" width="6.109375" style="1238" hidden="1"/>
    <col min="10861" max="10861" width="3" style="1238" hidden="1"/>
    <col min="10862" max="11101" width="8.6640625" style="1238" hidden="1"/>
    <col min="11102" max="11107" width="14.88671875" style="1238" hidden="1"/>
    <col min="11108" max="11109" width="15.88671875" style="1238" hidden="1"/>
    <col min="11110" max="11115" width="16.109375" style="1238" hidden="1"/>
    <col min="11116" max="11116" width="6.109375" style="1238" hidden="1"/>
    <col min="11117" max="11117" width="3" style="1238" hidden="1"/>
    <col min="11118" max="11357" width="8.6640625" style="1238" hidden="1"/>
    <col min="11358" max="11363" width="14.88671875" style="1238" hidden="1"/>
    <col min="11364" max="11365" width="15.88671875" style="1238" hidden="1"/>
    <col min="11366" max="11371" width="16.109375" style="1238" hidden="1"/>
    <col min="11372" max="11372" width="6.109375" style="1238" hidden="1"/>
    <col min="11373" max="11373" width="3" style="1238" hidden="1"/>
    <col min="11374" max="11613" width="8.6640625" style="1238" hidden="1"/>
    <col min="11614" max="11619" width="14.88671875" style="1238" hidden="1"/>
    <col min="11620" max="11621" width="15.88671875" style="1238" hidden="1"/>
    <col min="11622" max="11627" width="16.109375" style="1238" hidden="1"/>
    <col min="11628" max="11628" width="6.109375" style="1238" hidden="1"/>
    <col min="11629" max="11629" width="3" style="1238" hidden="1"/>
    <col min="11630" max="11869" width="8.6640625" style="1238" hidden="1"/>
    <col min="11870" max="11875" width="14.88671875" style="1238" hidden="1"/>
    <col min="11876" max="11877" width="15.88671875" style="1238" hidden="1"/>
    <col min="11878" max="11883" width="16.109375" style="1238" hidden="1"/>
    <col min="11884" max="11884" width="6.109375" style="1238" hidden="1"/>
    <col min="11885" max="11885" width="3" style="1238" hidden="1"/>
    <col min="11886" max="12125" width="8.6640625" style="1238" hidden="1"/>
    <col min="12126" max="12131" width="14.88671875" style="1238" hidden="1"/>
    <col min="12132" max="12133" width="15.88671875" style="1238" hidden="1"/>
    <col min="12134" max="12139" width="16.109375" style="1238" hidden="1"/>
    <col min="12140" max="12140" width="6.109375" style="1238" hidden="1"/>
    <col min="12141" max="12141" width="3" style="1238" hidden="1"/>
    <col min="12142" max="12381" width="8.6640625" style="1238" hidden="1"/>
    <col min="12382" max="12387" width="14.88671875" style="1238" hidden="1"/>
    <col min="12388" max="12389" width="15.88671875" style="1238" hidden="1"/>
    <col min="12390" max="12395" width="16.109375" style="1238" hidden="1"/>
    <col min="12396" max="12396" width="6.109375" style="1238" hidden="1"/>
    <col min="12397" max="12397" width="3" style="1238" hidden="1"/>
    <col min="12398" max="12637" width="8.6640625" style="1238" hidden="1"/>
    <col min="12638" max="12643" width="14.88671875" style="1238" hidden="1"/>
    <col min="12644" max="12645" width="15.88671875" style="1238" hidden="1"/>
    <col min="12646" max="12651" width="16.109375" style="1238" hidden="1"/>
    <col min="12652" max="12652" width="6.109375" style="1238" hidden="1"/>
    <col min="12653" max="12653" width="3" style="1238" hidden="1"/>
    <col min="12654" max="12893" width="8.6640625" style="1238" hidden="1"/>
    <col min="12894" max="12899" width="14.88671875" style="1238" hidden="1"/>
    <col min="12900" max="12901" width="15.88671875" style="1238" hidden="1"/>
    <col min="12902" max="12907" width="16.109375" style="1238" hidden="1"/>
    <col min="12908" max="12908" width="6.109375" style="1238" hidden="1"/>
    <col min="12909" max="12909" width="3" style="1238" hidden="1"/>
    <col min="12910" max="13149" width="8.6640625" style="1238" hidden="1"/>
    <col min="13150" max="13155" width="14.88671875" style="1238" hidden="1"/>
    <col min="13156" max="13157" width="15.88671875" style="1238" hidden="1"/>
    <col min="13158" max="13163" width="16.109375" style="1238" hidden="1"/>
    <col min="13164" max="13164" width="6.109375" style="1238" hidden="1"/>
    <col min="13165" max="13165" width="3" style="1238" hidden="1"/>
    <col min="13166" max="13405" width="8.6640625" style="1238" hidden="1"/>
    <col min="13406" max="13411" width="14.88671875" style="1238" hidden="1"/>
    <col min="13412" max="13413" width="15.88671875" style="1238" hidden="1"/>
    <col min="13414" max="13419" width="16.109375" style="1238" hidden="1"/>
    <col min="13420" max="13420" width="6.109375" style="1238" hidden="1"/>
    <col min="13421" max="13421" width="3" style="1238" hidden="1"/>
    <col min="13422" max="13661" width="8.6640625" style="1238" hidden="1"/>
    <col min="13662" max="13667" width="14.88671875" style="1238" hidden="1"/>
    <col min="13668" max="13669" width="15.88671875" style="1238" hidden="1"/>
    <col min="13670" max="13675" width="16.109375" style="1238" hidden="1"/>
    <col min="13676" max="13676" width="6.109375" style="1238" hidden="1"/>
    <col min="13677" max="13677" width="3" style="1238" hidden="1"/>
    <col min="13678" max="13917" width="8.6640625" style="1238" hidden="1"/>
    <col min="13918" max="13923" width="14.88671875" style="1238" hidden="1"/>
    <col min="13924" max="13925" width="15.88671875" style="1238" hidden="1"/>
    <col min="13926" max="13931" width="16.109375" style="1238" hidden="1"/>
    <col min="13932" max="13932" width="6.109375" style="1238" hidden="1"/>
    <col min="13933" max="13933" width="3" style="1238" hidden="1"/>
    <col min="13934" max="14173" width="8.6640625" style="1238" hidden="1"/>
    <col min="14174" max="14179" width="14.88671875" style="1238" hidden="1"/>
    <col min="14180" max="14181" width="15.88671875" style="1238" hidden="1"/>
    <col min="14182" max="14187" width="16.109375" style="1238" hidden="1"/>
    <col min="14188" max="14188" width="6.109375" style="1238" hidden="1"/>
    <col min="14189" max="14189" width="3" style="1238" hidden="1"/>
    <col min="14190" max="14429" width="8.6640625" style="1238" hidden="1"/>
    <col min="14430" max="14435" width="14.88671875" style="1238" hidden="1"/>
    <col min="14436" max="14437" width="15.88671875" style="1238" hidden="1"/>
    <col min="14438" max="14443" width="16.109375" style="1238" hidden="1"/>
    <col min="14444" max="14444" width="6.109375" style="1238" hidden="1"/>
    <col min="14445" max="14445" width="3" style="1238" hidden="1"/>
    <col min="14446" max="14685" width="8.6640625" style="1238" hidden="1"/>
    <col min="14686" max="14691" width="14.88671875" style="1238" hidden="1"/>
    <col min="14692" max="14693" width="15.88671875" style="1238" hidden="1"/>
    <col min="14694" max="14699" width="16.109375" style="1238" hidden="1"/>
    <col min="14700" max="14700" width="6.109375" style="1238" hidden="1"/>
    <col min="14701" max="14701" width="3" style="1238" hidden="1"/>
    <col min="14702" max="14941" width="8.6640625" style="1238" hidden="1"/>
    <col min="14942" max="14947" width="14.88671875" style="1238" hidden="1"/>
    <col min="14948" max="14949" width="15.88671875" style="1238" hidden="1"/>
    <col min="14950" max="14955" width="16.109375" style="1238" hidden="1"/>
    <col min="14956" max="14956" width="6.109375" style="1238" hidden="1"/>
    <col min="14957" max="14957" width="3" style="1238" hidden="1"/>
    <col min="14958" max="15197" width="8.6640625" style="1238" hidden="1"/>
    <col min="15198" max="15203" width="14.88671875" style="1238" hidden="1"/>
    <col min="15204" max="15205" width="15.88671875" style="1238" hidden="1"/>
    <col min="15206" max="15211" width="16.109375" style="1238" hidden="1"/>
    <col min="15212" max="15212" width="6.109375" style="1238" hidden="1"/>
    <col min="15213" max="15213" width="3" style="1238" hidden="1"/>
    <col min="15214" max="15453" width="8.6640625" style="1238" hidden="1"/>
    <col min="15454" max="15459" width="14.88671875" style="1238" hidden="1"/>
    <col min="15460" max="15461" width="15.88671875" style="1238" hidden="1"/>
    <col min="15462" max="15467" width="16.109375" style="1238" hidden="1"/>
    <col min="15468" max="15468" width="6.109375" style="1238" hidden="1"/>
    <col min="15469" max="15469" width="3" style="1238" hidden="1"/>
    <col min="15470" max="15709" width="8.6640625" style="1238" hidden="1"/>
    <col min="15710" max="15715" width="14.88671875" style="1238" hidden="1"/>
    <col min="15716" max="15717" width="15.88671875" style="1238" hidden="1"/>
    <col min="15718" max="15723" width="16.109375" style="1238" hidden="1"/>
    <col min="15724" max="15724" width="6.109375" style="1238" hidden="1"/>
    <col min="15725" max="15725" width="3" style="1238" hidden="1"/>
    <col min="15726" max="15965" width="8.6640625" style="1238" hidden="1"/>
    <col min="15966" max="15971" width="14.88671875" style="1238" hidden="1"/>
    <col min="15972" max="15973" width="15.88671875" style="1238" hidden="1"/>
    <col min="15974" max="15979" width="16.109375" style="1238" hidden="1"/>
    <col min="15980" max="15980" width="6.109375" style="1238" hidden="1"/>
    <col min="15981" max="15981" width="3" style="1238" hidden="1"/>
    <col min="15982" max="16221" width="8.6640625" style="1238" hidden="1"/>
    <col min="16222" max="16227" width="14.88671875" style="1238" hidden="1"/>
    <col min="16228" max="16229" width="15.88671875" style="1238" hidden="1"/>
    <col min="16230" max="16235" width="16.109375" style="1238" hidden="1"/>
    <col min="16236" max="16236" width="6.109375" style="1238" hidden="1"/>
    <col min="16237" max="16237" width="3" style="1238" hidden="1"/>
    <col min="16238" max="16384" width="8.6640625" style="1238" hidden="1"/>
  </cols>
  <sheetData>
    <row r="1" spans="1:143" ht="42.75" customHeight="1" x14ac:dyDescent="0.2">
      <c r="A1" s="1236"/>
      <c r="B1" s="1237"/>
      <c r="DD1" s="1238"/>
      <c r="DE1" s="1238"/>
    </row>
    <row r="2" spans="1:143" ht="25.5" customHeight="1" x14ac:dyDescent="0.2">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x14ac:dyDescent="0.2">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69" customFormat="1" ht="13.2" x14ac:dyDescent="0.2">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0"/>
      <c r="DG4" s="270"/>
      <c r="DH4" s="270"/>
      <c r="DI4" s="270"/>
      <c r="DJ4" s="270"/>
      <c r="DK4" s="270"/>
      <c r="DL4" s="270"/>
      <c r="DM4" s="270"/>
      <c r="DN4" s="270"/>
      <c r="DO4" s="270"/>
      <c r="DP4" s="270"/>
      <c r="DQ4" s="270"/>
      <c r="DR4" s="270"/>
      <c r="DS4" s="270"/>
      <c r="DT4" s="270"/>
      <c r="DU4" s="270"/>
      <c r="DV4" s="270"/>
      <c r="DW4" s="270"/>
    </row>
    <row r="5" spans="1:143" s="269" customFormat="1" ht="13.2" x14ac:dyDescent="0.2">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0"/>
      <c r="DG5" s="270"/>
      <c r="DH5" s="270"/>
      <c r="DI5" s="270"/>
      <c r="DJ5" s="270"/>
      <c r="DK5" s="270"/>
      <c r="DL5" s="270"/>
      <c r="DM5" s="270"/>
      <c r="DN5" s="270"/>
      <c r="DO5" s="270"/>
      <c r="DP5" s="270"/>
      <c r="DQ5" s="270"/>
      <c r="DR5" s="270"/>
      <c r="DS5" s="270"/>
      <c r="DT5" s="270"/>
      <c r="DU5" s="270"/>
      <c r="DV5" s="270"/>
      <c r="DW5" s="270"/>
    </row>
    <row r="6" spans="1:143" s="269" customFormat="1" ht="13.2" x14ac:dyDescent="0.2">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0"/>
      <c r="DG6" s="270"/>
      <c r="DH6" s="270"/>
      <c r="DI6" s="270"/>
      <c r="DJ6" s="270"/>
      <c r="DK6" s="270"/>
      <c r="DL6" s="270"/>
      <c r="DM6" s="270"/>
      <c r="DN6" s="270"/>
      <c r="DO6" s="270"/>
      <c r="DP6" s="270"/>
      <c r="DQ6" s="270"/>
      <c r="DR6" s="270"/>
      <c r="DS6" s="270"/>
      <c r="DT6" s="270"/>
      <c r="DU6" s="270"/>
      <c r="DV6" s="270"/>
      <c r="DW6" s="270"/>
    </row>
    <row r="7" spans="1:143" s="269" customFormat="1" ht="13.2" x14ac:dyDescent="0.2">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0"/>
      <c r="DG7" s="270"/>
      <c r="DH7" s="270"/>
      <c r="DI7" s="270"/>
      <c r="DJ7" s="270"/>
      <c r="DK7" s="270"/>
      <c r="DL7" s="270"/>
      <c r="DM7" s="270"/>
      <c r="DN7" s="270"/>
      <c r="DO7" s="270"/>
      <c r="DP7" s="270"/>
      <c r="DQ7" s="270"/>
      <c r="DR7" s="270"/>
      <c r="DS7" s="270"/>
      <c r="DT7" s="270"/>
      <c r="DU7" s="270"/>
      <c r="DV7" s="270"/>
      <c r="DW7" s="270"/>
    </row>
    <row r="8" spans="1:143" s="269" customFormat="1" ht="13.2" x14ac:dyDescent="0.2">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0"/>
      <c r="DG8" s="270"/>
      <c r="DH8" s="270"/>
      <c r="DI8" s="270"/>
      <c r="DJ8" s="270"/>
      <c r="DK8" s="270"/>
      <c r="DL8" s="270"/>
      <c r="DM8" s="270"/>
      <c r="DN8" s="270"/>
      <c r="DO8" s="270"/>
      <c r="DP8" s="270"/>
      <c r="DQ8" s="270"/>
      <c r="DR8" s="270"/>
      <c r="DS8" s="270"/>
      <c r="DT8" s="270"/>
      <c r="DU8" s="270"/>
      <c r="DV8" s="270"/>
      <c r="DW8" s="270"/>
    </row>
    <row r="9" spans="1:143" s="269" customFormat="1" ht="13.2" x14ac:dyDescent="0.2">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0"/>
      <c r="DG9" s="270"/>
      <c r="DH9" s="270"/>
      <c r="DI9" s="270"/>
      <c r="DJ9" s="270"/>
      <c r="DK9" s="270"/>
      <c r="DL9" s="270"/>
      <c r="DM9" s="270"/>
      <c r="DN9" s="270"/>
      <c r="DO9" s="270"/>
      <c r="DP9" s="270"/>
      <c r="DQ9" s="270"/>
      <c r="DR9" s="270"/>
      <c r="DS9" s="270"/>
      <c r="DT9" s="270"/>
      <c r="DU9" s="270"/>
      <c r="DV9" s="270"/>
      <c r="DW9" s="270"/>
    </row>
    <row r="10" spans="1:143" s="269" customFormat="1" ht="13.2" x14ac:dyDescent="0.2">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0"/>
      <c r="DG10" s="270"/>
      <c r="DH10" s="270"/>
      <c r="DI10" s="270"/>
      <c r="DJ10" s="270"/>
      <c r="DK10" s="270"/>
      <c r="DL10" s="270"/>
      <c r="DM10" s="270"/>
      <c r="DN10" s="270"/>
      <c r="DO10" s="270"/>
      <c r="DP10" s="270"/>
      <c r="DQ10" s="270"/>
      <c r="DR10" s="270"/>
      <c r="DS10" s="270"/>
      <c r="DT10" s="270"/>
      <c r="DU10" s="270"/>
      <c r="DV10" s="270"/>
      <c r="DW10" s="270"/>
      <c r="EM10" s="269" t="s">
        <v>582</v>
      </c>
    </row>
    <row r="11" spans="1:143" s="269" customFormat="1" ht="13.2" x14ac:dyDescent="0.2">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0"/>
      <c r="DG11" s="270"/>
      <c r="DH11" s="270"/>
      <c r="DI11" s="270"/>
      <c r="DJ11" s="270"/>
      <c r="DK11" s="270"/>
      <c r="DL11" s="270"/>
      <c r="DM11" s="270"/>
      <c r="DN11" s="270"/>
      <c r="DO11" s="270"/>
      <c r="DP11" s="270"/>
      <c r="DQ11" s="270"/>
      <c r="DR11" s="270"/>
      <c r="DS11" s="270"/>
      <c r="DT11" s="270"/>
      <c r="DU11" s="270"/>
      <c r="DV11" s="270"/>
      <c r="DW11" s="270"/>
    </row>
    <row r="12" spans="1:143" s="269" customFormat="1" ht="13.2" x14ac:dyDescent="0.2">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0"/>
      <c r="DG12" s="270"/>
      <c r="DH12" s="270"/>
      <c r="DI12" s="270"/>
      <c r="DJ12" s="270"/>
      <c r="DK12" s="270"/>
      <c r="DL12" s="270"/>
      <c r="DM12" s="270"/>
      <c r="DN12" s="270"/>
      <c r="DO12" s="270"/>
      <c r="DP12" s="270"/>
      <c r="DQ12" s="270"/>
      <c r="DR12" s="270"/>
      <c r="DS12" s="270"/>
      <c r="DT12" s="270"/>
      <c r="DU12" s="270"/>
      <c r="DV12" s="270"/>
      <c r="DW12" s="270"/>
      <c r="EM12" s="269" t="s">
        <v>582</v>
      </c>
    </row>
    <row r="13" spans="1:143" s="269" customFormat="1" ht="13.2" x14ac:dyDescent="0.2">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0"/>
      <c r="DG13" s="270"/>
      <c r="DH13" s="270"/>
      <c r="DI13" s="270"/>
      <c r="DJ13" s="270"/>
      <c r="DK13" s="270"/>
      <c r="DL13" s="270"/>
      <c r="DM13" s="270"/>
      <c r="DN13" s="270"/>
      <c r="DO13" s="270"/>
      <c r="DP13" s="270"/>
      <c r="DQ13" s="270"/>
      <c r="DR13" s="270"/>
      <c r="DS13" s="270"/>
      <c r="DT13" s="270"/>
      <c r="DU13" s="270"/>
      <c r="DV13" s="270"/>
      <c r="DW13" s="270"/>
    </row>
    <row r="14" spans="1:143" s="269" customFormat="1" ht="13.2" x14ac:dyDescent="0.2">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0"/>
      <c r="DG14" s="270"/>
      <c r="DH14" s="270"/>
      <c r="DI14" s="270"/>
      <c r="DJ14" s="270"/>
      <c r="DK14" s="270"/>
      <c r="DL14" s="270"/>
      <c r="DM14" s="270"/>
      <c r="DN14" s="270"/>
      <c r="DO14" s="270"/>
      <c r="DP14" s="270"/>
      <c r="DQ14" s="270"/>
      <c r="DR14" s="270"/>
      <c r="DS14" s="270"/>
      <c r="DT14" s="270"/>
      <c r="DU14" s="270"/>
      <c r="DV14" s="270"/>
      <c r="DW14" s="270"/>
    </row>
    <row r="15" spans="1:143" s="269" customFormat="1" ht="13.2" x14ac:dyDescent="0.2">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0"/>
      <c r="DG15" s="270"/>
      <c r="DH15" s="270"/>
      <c r="DI15" s="270"/>
      <c r="DJ15" s="270"/>
      <c r="DK15" s="270"/>
      <c r="DL15" s="270"/>
      <c r="DM15" s="270"/>
      <c r="DN15" s="270"/>
      <c r="DO15" s="270"/>
      <c r="DP15" s="270"/>
      <c r="DQ15" s="270"/>
      <c r="DR15" s="270"/>
      <c r="DS15" s="270"/>
      <c r="DT15" s="270"/>
      <c r="DU15" s="270"/>
      <c r="DV15" s="270"/>
      <c r="DW15" s="270"/>
    </row>
    <row r="16" spans="1:143" s="269" customFormat="1" ht="13.2" x14ac:dyDescent="0.2">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0"/>
      <c r="DG16" s="270"/>
      <c r="DH16" s="270"/>
      <c r="DI16" s="270"/>
      <c r="DJ16" s="270"/>
      <c r="DK16" s="270"/>
      <c r="DL16" s="270"/>
      <c r="DM16" s="270"/>
      <c r="DN16" s="270"/>
      <c r="DO16" s="270"/>
      <c r="DP16" s="270"/>
      <c r="DQ16" s="270"/>
      <c r="DR16" s="270"/>
      <c r="DS16" s="270"/>
      <c r="DT16" s="270"/>
      <c r="DU16" s="270"/>
      <c r="DV16" s="270"/>
      <c r="DW16" s="270"/>
    </row>
    <row r="17" spans="1:351" s="269" customFormat="1" ht="13.2" x14ac:dyDescent="0.2">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0"/>
      <c r="DG17" s="270"/>
      <c r="DH17" s="270"/>
      <c r="DI17" s="270"/>
      <c r="DJ17" s="270"/>
      <c r="DK17" s="270"/>
      <c r="DL17" s="270"/>
      <c r="DM17" s="270"/>
      <c r="DN17" s="270"/>
      <c r="DO17" s="270"/>
      <c r="DP17" s="270"/>
      <c r="DQ17" s="270"/>
      <c r="DR17" s="270"/>
      <c r="DS17" s="270"/>
      <c r="DT17" s="270"/>
      <c r="DU17" s="270"/>
      <c r="DV17" s="270"/>
      <c r="DW17" s="270"/>
    </row>
    <row r="18" spans="1:351" s="269" customFormat="1" ht="13.2" x14ac:dyDescent="0.2">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0"/>
      <c r="DG18" s="270"/>
      <c r="DH18" s="270"/>
      <c r="DI18" s="270"/>
      <c r="DJ18" s="270"/>
      <c r="DK18" s="270"/>
      <c r="DL18" s="270"/>
      <c r="DM18" s="270"/>
      <c r="DN18" s="270"/>
      <c r="DO18" s="270"/>
      <c r="DP18" s="270"/>
      <c r="DQ18" s="270"/>
      <c r="DR18" s="270"/>
      <c r="DS18" s="270"/>
      <c r="DT18" s="270"/>
      <c r="DU18" s="270"/>
      <c r="DV18" s="270"/>
      <c r="DW18" s="270"/>
    </row>
    <row r="19" spans="1:351" ht="13.2" x14ac:dyDescent="0.2">
      <c r="DD19" s="1238"/>
      <c r="DE19" s="1238"/>
    </row>
    <row r="20" spans="1:351" ht="13.2" x14ac:dyDescent="0.2">
      <c r="DD20" s="1238"/>
      <c r="DE20" s="1238"/>
    </row>
    <row r="21" spans="1:351" ht="16.2" x14ac:dyDescent="0.2">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6.2" x14ac:dyDescent="0.2">
      <c r="B22" s="1245"/>
      <c r="MM22" s="1244"/>
    </row>
    <row r="23" spans="1:351" ht="13.2" x14ac:dyDescent="0.2">
      <c r="B23" s="1245"/>
    </row>
    <row r="24" spans="1:351" ht="13.2" x14ac:dyDescent="0.2">
      <c r="B24" s="1245"/>
    </row>
    <row r="25" spans="1:351" ht="13.2" x14ac:dyDescent="0.2">
      <c r="B25" s="1245"/>
    </row>
    <row r="26" spans="1:351" ht="13.2" x14ac:dyDescent="0.2">
      <c r="B26" s="1245"/>
    </row>
    <row r="27" spans="1:351" ht="13.2" x14ac:dyDescent="0.2">
      <c r="B27" s="1245"/>
    </row>
    <row r="28" spans="1:351" ht="13.2" x14ac:dyDescent="0.2">
      <c r="B28" s="1245"/>
    </row>
    <row r="29" spans="1:351" ht="13.2" x14ac:dyDescent="0.2">
      <c r="B29" s="1245"/>
    </row>
    <row r="30" spans="1:351" ht="13.2" x14ac:dyDescent="0.2">
      <c r="B30" s="1245"/>
    </row>
    <row r="31" spans="1:351" ht="13.2" x14ac:dyDescent="0.2">
      <c r="B31" s="1245"/>
    </row>
    <row r="32" spans="1:351" ht="13.2" x14ac:dyDescent="0.2">
      <c r="B32" s="1245"/>
    </row>
    <row r="33" spans="2:109" ht="13.2" x14ac:dyDescent="0.2">
      <c r="B33" s="1245"/>
    </row>
    <row r="34" spans="2:109" ht="13.2" x14ac:dyDescent="0.2">
      <c r="B34" s="1245"/>
    </row>
    <row r="35" spans="2:109" ht="13.2" x14ac:dyDescent="0.2">
      <c r="B35" s="1245"/>
    </row>
    <row r="36" spans="2:109" ht="13.2" x14ac:dyDescent="0.2">
      <c r="B36" s="1245"/>
    </row>
    <row r="37" spans="2:109" ht="13.2" x14ac:dyDescent="0.2">
      <c r="B37" s="1245"/>
    </row>
    <row r="38" spans="2:109" ht="13.2" x14ac:dyDescent="0.2">
      <c r="B38" s="1245"/>
    </row>
    <row r="39" spans="2:109" ht="13.2" x14ac:dyDescent="0.2">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ht="13.2" x14ac:dyDescent="0.2">
      <c r="B40" s="1250"/>
      <c r="DD40" s="1250"/>
      <c r="DE40" s="1238"/>
    </row>
    <row r="41" spans="2:109" ht="16.2" x14ac:dyDescent="0.2">
      <c r="B41" s="1251" t="s">
        <v>583</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ht="13.2" x14ac:dyDescent="0.2">
      <c r="B42" s="1245"/>
      <c r="G42" s="1252"/>
      <c r="I42" s="1253"/>
      <c r="J42" s="1253"/>
      <c r="K42" s="1253"/>
      <c r="AM42" s="1252"/>
      <c r="AN42" s="1252" t="s">
        <v>584</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x14ac:dyDescent="0.2">
      <c r="B43" s="1245"/>
      <c r="AN43" s="1254" t="s">
        <v>585</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ht="13.2" x14ac:dyDescent="0.2">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ht="13.2" x14ac:dyDescent="0.2">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ht="13.2" x14ac:dyDescent="0.2">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ht="13.2" x14ac:dyDescent="0.2">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ht="13.2" x14ac:dyDescent="0.2">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ht="13.2" x14ac:dyDescent="0.2">
      <c r="B49" s="1245"/>
      <c r="AN49" s="1238" t="s">
        <v>586</v>
      </c>
    </row>
    <row r="50" spans="1:109" ht="13.2" x14ac:dyDescent="0.2">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544</v>
      </c>
      <c r="BQ50" s="1270"/>
      <c r="BR50" s="1270"/>
      <c r="BS50" s="1270"/>
      <c r="BT50" s="1270"/>
      <c r="BU50" s="1270"/>
      <c r="BV50" s="1270"/>
      <c r="BW50" s="1270"/>
      <c r="BX50" s="1270" t="s">
        <v>545</v>
      </c>
      <c r="BY50" s="1270"/>
      <c r="BZ50" s="1270"/>
      <c r="CA50" s="1270"/>
      <c r="CB50" s="1270"/>
      <c r="CC50" s="1270"/>
      <c r="CD50" s="1270"/>
      <c r="CE50" s="1270"/>
      <c r="CF50" s="1270" t="s">
        <v>546</v>
      </c>
      <c r="CG50" s="1270"/>
      <c r="CH50" s="1270"/>
      <c r="CI50" s="1270"/>
      <c r="CJ50" s="1270"/>
      <c r="CK50" s="1270"/>
      <c r="CL50" s="1270"/>
      <c r="CM50" s="1270"/>
      <c r="CN50" s="1270" t="s">
        <v>547</v>
      </c>
      <c r="CO50" s="1270"/>
      <c r="CP50" s="1270"/>
      <c r="CQ50" s="1270"/>
      <c r="CR50" s="1270"/>
      <c r="CS50" s="1270"/>
      <c r="CT50" s="1270"/>
      <c r="CU50" s="1270"/>
      <c r="CV50" s="1270" t="s">
        <v>548</v>
      </c>
      <c r="CW50" s="1270"/>
      <c r="CX50" s="1270"/>
      <c r="CY50" s="1270"/>
      <c r="CZ50" s="1270"/>
      <c r="DA50" s="1270"/>
      <c r="DB50" s="1270"/>
      <c r="DC50" s="1270"/>
    </row>
    <row r="51" spans="1:109" ht="13.5" customHeight="1" x14ac:dyDescent="0.2">
      <c r="B51" s="1245"/>
      <c r="G51" s="1271"/>
      <c r="H51" s="1271"/>
      <c r="I51" s="1272"/>
      <c r="J51" s="1272"/>
      <c r="K51" s="1273"/>
      <c r="L51" s="1273"/>
      <c r="M51" s="1273"/>
      <c r="N51" s="1273"/>
      <c r="AM51" s="1263"/>
      <c r="AN51" s="1274" t="s">
        <v>587</v>
      </c>
      <c r="AO51" s="1274"/>
      <c r="AP51" s="1274"/>
      <c r="AQ51" s="1274"/>
      <c r="AR51" s="1274"/>
      <c r="AS51" s="1274"/>
      <c r="AT51" s="1274"/>
      <c r="AU51" s="1274"/>
      <c r="AV51" s="1274"/>
      <c r="AW51" s="1274"/>
      <c r="AX51" s="1274"/>
      <c r="AY51" s="1274"/>
      <c r="AZ51" s="1274"/>
      <c r="BA51" s="1274"/>
      <c r="BB51" s="1274" t="s">
        <v>589</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6">
        <v>124.3</v>
      </c>
      <c r="CG51" s="1276"/>
      <c r="CH51" s="1276"/>
      <c r="CI51" s="1276"/>
      <c r="CJ51" s="1276"/>
      <c r="CK51" s="1276"/>
      <c r="CL51" s="1276"/>
      <c r="CM51" s="1276"/>
      <c r="CN51" s="1276">
        <v>116.3</v>
      </c>
      <c r="CO51" s="1276"/>
      <c r="CP51" s="1276"/>
      <c r="CQ51" s="1276"/>
      <c r="CR51" s="1276"/>
      <c r="CS51" s="1276"/>
      <c r="CT51" s="1276"/>
      <c r="CU51" s="1276"/>
      <c r="CV51" s="1276">
        <v>113.6</v>
      </c>
      <c r="CW51" s="1276"/>
      <c r="CX51" s="1276"/>
      <c r="CY51" s="1276"/>
      <c r="CZ51" s="1276"/>
      <c r="DA51" s="1276"/>
      <c r="DB51" s="1276"/>
      <c r="DC51" s="1276"/>
    </row>
    <row r="52" spans="1:109" ht="13.2" x14ac:dyDescent="0.2">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590</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6">
        <v>59.8</v>
      </c>
      <c r="CG53" s="1276"/>
      <c r="CH53" s="1276"/>
      <c r="CI53" s="1276"/>
      <c r="CJ53" s="1276"/>
      <c r="CK53" s="1276"/>
      <c r="CL53" s="1276"/>
      <c r="CM53" s="1276"/>
      <c r="CN53" s="1276">
        <v>59.8</v>
      </c>
      <c r="CO53" s="1276"/>
      <c r="CP53" s="1276"/>
      <c r="CQ53" s="1276"/>
      <c r="CR53" s="1276"/>
      <c r="CS53" s="1276"/>
      <c r="CT53" s="1276"/>
      <c r="CU53" s="1276"/>
      <c r="CV53" s="1276">
        <v>61.2</v>
      </c>
      <c r="CW53" s="1276"/>
      <c r="CX53" s="1276"/>
      <c r="CY53" s="1276"/>
      <c r="CZ53" s="1276"/>
      <c r="DA53" s="1276"/>
      <c r="DB53" s="1276"/>
      <c r="DC53" s="1276"/>
    </row>
    <row r="54" spans="1:109" ht="13.2" x14ac:dyDescent="0.2">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1253"/>
      <c r="B55" s="1245"/>
      <c r="G55" s="1264"/>
      <c r="H55" s="1264"/>
      <c r="I55" s="1264"/>
      <c r="J55" s="1264"/>
      <c r="K55" s="1273"/>
      <c r="L55" s="1273"/>
      <c r="M55" s="1273"/>
      <c r="N55" s="1273"/>
      <c r="AN55" s="1270" t="s">
        <v>591</v>
      </c>
      <c r="AO55" s="1270"/>
      <c r="AP55" s="1270"/>
      <c r="AQ55" s="1270"/>
      <c r="AR55" s="1270"/>
      <c r="AS55" s="1270"/>
      <c r="AT55" s="1270"/>
      <c r="AU55" s="1270"/>
      <c r="AV55" s="1270"/>
      <c r="AW55" s="1270"/>
      <c r="AX55" s="1270"/>
      <c r="AY55" s="1270"/>
      <c r="AZ55" s="1270"/>
      <c r="BA55" s="1270"/>
      <c r="BB55" s="1274" t="s">
        <v>588</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6">
        <v>32.799999999999997</v>
      </c>
      <c r="CG55" s="1276"/>
      <c r="CH55" s="1276"/>
      <c r="CI55" s="1276"/>
      <c r="CJ55" s="1276"/>
      <c r="CK55" s="1276"/>
      <c r="CL55" s="1276"/>
      <c r="CM55" s="1276"/>
      <c r="CN55" s="1276">
        <v>20.2</v>
      </c>
      <c r="CO55" s="1276"/>
      <c r="CP55" s="1276"/>
      <c r="CQ55" s="1276"/>
      <c r="CR55" s="1276"/>
      <c r="CS55" s="1276"/>
      <c r="CT55" s="1276"/>
      <c r="CU55" s="1276"/>
      <c r="CV55" s="1276">
        <v>19</v>
      </c>
      <c r="CW55" s="1276"/>
      <c r="CX55" s="1276"/>
      <c r="CY55" s="1276"/>
      <c r="CZ55" s="1276"/>
      <c r="DA55" s="1276"/>
      <c r="DB55" s="1276"/>
      <c r="DC55" s="1276"/>
    </row>
    <row r="56" spans="1:109" ht="13.2" x14ac:dyDescent="0.2">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ht="13.2" x14ac:dyDescent="0.2">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592</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6">
        <v>58.6</v>
      </c>
      <c r="CG57" s="1276"/>
      <c r="CH57" s="1276"/>
      <c r="CI57" s="1276"/>
      <c r="CJ57" s="1276"/>
      <c r="CK57" s="1276"/>
      <c r="CL57" s="1276"/>
      <c r="CM57" s="1276"/>
      <c r="CN57" s="1276">
        <v>53.6</v>
      </c>
      <c r="CO57" s="1276"/>
      <c r="CP57" s="1276"/>
      <c r="CQ57" s="1276"/>
      <c r="CR57" s="1276"/>
      <c r="CS57" s="1276"/>
      <c r="CT57" s="1276"/>
      <c r="CU57" s="1276"/>
      <c r="CV57" s="1276">
        <v>53</v>
      </c>
      <c r="CW57" s="1276"/>
      <c r="CX57" s="1276"/>
      <c r="CY57" s="1276"/>
      <c r="CZ57" s="1276"/>
      <c r="DA57" s="1276"/>
      <c r="DB57" s="1276"/>
      <c r="DC57" s="1276"/>
      <c r="DD57" s="1279"/>
      <c r="DE57" s="1277"/>
    </row>
    <row r="58" spans="1:109" s="1253" customFormat="1" ht="13.2" x14ac:dyDescent="0.2">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ht="13.2" x14ac:dyDescent="0.2">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ht="13.2" x14ac:dyDescent="0.2">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ht="13.2" x14ac:dyDescent="0.2">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ht="13.2" x14ac:dyDescent="0.2">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6.2" x14ac:dyDescent="0.2">
      <c r="B63" s="1285" t="s">
        <v>593</v>
      </c>
    </row>
    <row r="64" spans="1:109" ht="13.2" x14ac:dyDescent="0.2">
      <c r="B64" s="1245"/>
      <c r="G64" s="1252"/>
      <c r="I64" s="1286"/>
      <c r="J64" s="1286"/>
      <c r="K64" s="1286"/>
      <c r="L64" s="1286"/>
      <c r="M64" s="1286"/>
      <c r="N64" s="1287"/>
      <c r="AM64" s="1252"/>
      <c r="AN64" s="1252" t="s">
        <v>584</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ht="13.2" x14ac:dyDescent="0.2">
      <c r="B65" s="1245"/>
      <c r="AN65" s="1288" t="s">
        <v>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124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124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124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124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1245"/>
      <c r="H70" s="1297"/>
      <c r="I70" s="1297"/>
      <c r="J70" s="1298"/>
      <c r="K70" s="1298"/>
      <c r="L70" s="1299"/>
      <c r="M70" s="1298"/>
      <c r="N70" s="1299"/>
      <c r="AN70" s="1263"/>
      <c r="AO70" s="1263"/>
      <c r="AP70" s="1263"/>
      <c r="AZ70" s="1263"/>
      <c r="BA70" s="1263"/>
      <c r="BB70" s="1263"/>
      <c r="BL70" s="1263"/>
      <c r="BM70" s="1263"/>
      <c r="BN70" s="1263"/>
      <c r="BX70" s="1263"/>
      <c r="BY70" s="1263"/>
      <c r="BZ70" s="1263"/>
      <c r="CJ70" s="1263"/>
      <c r="CK70" s="1263"/>
      <c r="CL70" s="1263"/>
      <c r="CV70" s="1263"/>
      <c r="CW70" s="1263"/>
      <c r="CX70" s="1263"/>
    </row>
    <row r="71" spans="2:107" ht="13.2" x14ac:dyDescent="0.2">
      <c r="B71" s="1245"/>
      <c r="G71" s="1300"/>
      <c r="I71" s="1301"/>
      <c r="J71" s="1298"/>
      <c r="K71" s="1298"/>
      <c r="L71" s="1299"/>
      <c r="M71" s="1298"/>
      <c r="N71" s="1299"/>
      <c r="AM71" s="1300"/>
      <c r="AN71" s="1238" t="s">
        <v>586</v>
      </c>
    </row>
    <row r="72" spans="2:107" ht="13.2" x14ac:dyDescent="0.2">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544</v>
      </c>
      <c r="BQ72" s="1270"/>
      <c r="BR72" s="1270"/>
      <c r="BS72" s="1270"/>
      <c r="BT72" s="1270"/>
      <c r="BU72" s="1270"/>
      <c r="BV72" s="1270"/>
      <c r="BW72" s="1270"/>
      <c r="BX72" s="1270" t="s">
        <v>545</v>
      </c>
      <c r="BY72" s="1270"/>
      <c r="BZ72" s="1270"/>
      <c r="CA72" s="1270"/>
      <c r="CB72" s="1270"/>
      <c r="CC72" s="1270"/>
      <c r="CD72" s="1270"/>
      <c r="CE72" s="1270"/>
      <c r="CF72" s="1270" t="s">
        <v>546</v>
      </c>
      <c r="CG72" s="1270"/>
      <c r="CH72" s="1270"/>
      <c r="CI72" s="1270"/>
      <c r="CJ72" s="1270"/>
      <c r="CK72" s="1270"/>
      <c r="CL72" s="1270"/>
      <c r="CM72" s="1270"/>
      <c r="CN72" s="1270" t="s">
        <v>547</v>
      </c>
      <c r="CO72" s="1270"/>
      <c r="CP72" s="1270"/>
      <c r="CQ72" s="1270"/>
      <c r="CR72" s="1270"/>
      <c r="CS72" s="1270"/>
      <c r="CT72" s="1270"/>
      <c r="CU72" s="1270"/>
      <c r="CV72" s="1270" t="s">
        <v>548</v>
      </c>
      <c r="CW72" s="1270"/>
      <c r="CX72" s="1270"/>
      <c r="CY72" s="1270"/>
      <c r="CZ72" s="1270"/>
      <c r="DA72" s="1270"/>
      <c r="DB72" s="1270"/>
      <c r="DC72" s="1270"/>
    </row>
    <row r="73" spans="2:107" ht="13.2" x14ac:dyDescent="0.2">
      <c r="B73" s="1245"/>
      <c r="G73" s="1271"/>
      <c r="H73" s="1271"/>
      <c r="I73" s="1271"/>
      <c r="J73" s="1271"/>
      <c r="K73" s="1302"/>
      <c r="L73" s="1302"/>
      <c r="M73" s="1302"/>
      <c r="N73" s="1302"/>
      <c r="AM73" s="1263"/>
      <c r="AN73" s="1274" t="s">
        <v>587</v>
      </c>
      <c r="AO73" s="1274"/>
      <c r="AP73" s="1274"/>
      <c r="AQ73" s="1274"/>
      <c r="AR73" s="1274"/>
      <c r="AS73" s="1274"/>
      <c r="AT73" s="1274"/>
      <c r="AU73" s="1274"/>
      <c r="AV73" s="1274"/>
      <c r="AW73" s="1274"/>
      <c r="AX73" s="1274"/>
      <c r="AY73" s="1274"/>
      <c r="AZ73" s="1274"/>
      <c r="BA73" s="1274"/>
      <c r="BB73" s="1274" t="s">
        <v>589</v>
      </c>
      <c r="BC73" s="1274"/>
      <c r="BD73" s="1274"/>
      <c r="BE73" s="1274"/>
      <c r="BF73" s="1274"/>
      <c r="BG73" s="1274"/>
      <c r="BH73" s="1274"/>
      <c r="BI73" s="1274"/>
      <c r="BJ73" s="1274"/>
      <c r="BK73" s="1274"/>
      <c r="BL73" s="1274"/>
      <c r="BM73" s="1274"/>
      <c r="BN73" s="1274"/>
      <c r="BO73" s="1274"/>
      <c r="BP73" s="1276">
        <v>138.1</v>
      </c>
      <c r="BQ73" s="1276"/>
      <c r="BR73" s="1276"/>
      <c r="BS73" s="1276"/>
      <c r="BT73" s="1276"/>
      <c r="BU73" s="1276"/>
      <c r="BV73" s="1276"/>
      <c r="BW73" s="1276"/>
      <c r="BX73" s="1276">
        <v>133.30000000000001</v>
      </c>
      <c r="BY73" s="1276"/>
      <c r="BZ73" s="1276"/>
      <c r="CA73" s="1276"/>
      <c r="CB73" s="1276"/>
      <c r="CC73" s="1276"/>
      <c r="CD73" s="1276"/>
      <c r="CE73" s="1276"/>
      <c r="CF73" s="1276">
        <v>124.3</v>
      </c>
      <c r="CG73" s="1276"/>
      <c r="CH73" s="1276"/>
      <c r="CI73" s="1276"/>
      <c r="CJ73" s="1276"/>
      <c r="CK73" s="1276"/>
      <c r="CL73" s="1276"/>
      <c r="CM73" s="1276"/>
      <c r="CN73" s="1276">
        <v>116.3</v>
      </c>
      <c r="CO73" s="1276"/>
      <c r="CP73" s="1276"/>
      <c r="CQ73" s="1276"/>
      <c r="CR73" s="1276"/>
      <c r="CS73" s="1276"/>
      <c r="CT73" s="1276"/>
      <c r="CU73" s="1276"/>
      <c r="CV73" s="1276">
        <v>113.6</v>
      </c>
      <c r="CW73" s="1276"/>
      <c r="CX73" s="1276"/>
      <c r="CY73" s="1276"/>
      <c r="CZ73" s="1276"/>
      <c r="DA73" s="1276"/>
      <c r="DB73" s="1276"/>
      <c r="DC73" s="1276"/>
    </row>
    <row r="74" spans="2:107" ht="13.2" x14ac:dyDescent="0.2">
      <c r="B74" s="1245"/>
      <c r="G74" s="1271"/>
      <c r="H74" s="1271"/>
      <c r="I74" s="1271"/>
      <c r="J74" s="1271"/>
      <c r="K74" s="1302"/>
      <c r="L74" s="1302"/>
      <c r="M74" s="1302"/>
      <c r="N74" s="1302"/>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595</v>
      </c>
      <c r="BC75" s="1274"/>
      <c r="BD75" s="1274"/>
      <c r="BE75" s="1274"/>
      <c r="BF75" s="1274"/>
      <c r="BG75" s="1274"/>
      <c r="BH75" s="1274"/>
      <c r="BI75" s="1274"/>
      <c r="BJ75" s="1274"/>
      <c r="BK75" s="1274"/>
      <c r="BL75" s="1274"/>
      <c r="BM75" s="1274"/>
      <c r="BN75" s="1274"/>
      <c r="BO75" s="1274"/>
      <c r="BP75" s="1276">
        <v>14.5</v>
      </c>
      <c r="BQ75" s="1276"/>
      <c r="BR75" s="1276"/>
      <c r="BS75" s="1276"/>
      <c r="BT75" s="1276"/>
      <c r="BU75" s="1276"/>
      <c r="BV75" s="1276"/>
      <c r="BW75" s="1276"/>
      <c r="BX75" s="1276">
        <v>13.3</v>
      </c>
      <c r="BY75" s="1276"/>
      <c r="BZ75" s="1276"/>
      <c r="CA75" s="1276"/>
      <c r="CB75" s="1276"/>
      <c r="CC75" s="1276"/>
      <c r="CD75" s="1276"/>
      <c r="CE75" s="1276"/>
      <c r="CF75" s="1276">
        <v>12.2</v>
      </c>
      <c r="CG75" s="1276"/>
      <c r="CH75" s="1276"/>
      <c r="CI75" s="1276"/>
      <c r="CJ75" s="1276"/>
      <c r="CK75" s="1276"/>
      <c r="CL75" s="1276"/>
      <c r="CM75" s="1276"/>
      <c r="CN75" s="1276">
        <v>11.9</v>
      </c>
      <c r="CO75" s="1276"/>
      <c r="CP75" s="1276"/>
      <c r="CQ75" s="1276"/>
      <c r="CR75" s="1276"/>
      <c r="CS75" s="1276"/>
      <c r="CT75" s="1276"/>
      <c r="CU75" s="1276"/>
      <c r="CV75" s="1276">
        <v>11.9</v>
      </c>
      <c r="CW75" s="1276"/>
      <c r="CX75" s="1276"/>
      <c r="CY75" s="1276"/>
      <c r="CZ75" s="1276"/>
      <c r="DA75" s="1276"/>
      <c r="DB75" s="1276"/>
      <c r="DC75" s="1276"/>
    </row>
    <row r="76" spans="2:107" ht="13.2" x14ac:dyDescent="0.2">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1245"/>
      <c r="G77" s="1264"/>
      <c r="H77" s="1264"/>
      <c r="I77" s="1264"/>
      <c r="J77" s="1264"/>
      <c r="K77" s="1302"/>
      <c r="L77" s="1302"/>
      <c r="M77" s="1302"/>
      <c r="N77" s="1302"/>
      <c r="AN77" s="1270" t="s">
        <v>591</v>
      </c>
      <c r="AO77" s="1270"/>
      <c r="AP77" s="1270"/>
      <c r="AQ77" s="1270"/>
      <c r="AR77" s="1270"/>
      <c r="AS77" s="1270"/>
      <c r="AT77" s="1270"/>
      <c r="AU77" s="1270"/>
      <c r="AV77" s="1270"/>
      <c r="AW77" s="1270"/>
      <c r="AX77" s="1270"/>
      <c r="AY77" s="1270"/>
      <c r="AZ77" s="1270"/>
      <c r="BA77" s="1270"/>
      <c r="BB77" s="1274" t="s">
        <v>588</v>
      </c>
      <c r="BC77" s="1274"/>
      <c r="BD77" s="1274"/>
      <c r="BE77" s="1274"/>
      <c r="BF77" s="1274"/>
      <c r="BG77" s="1274"/>
      <c r="BH77" s="1274"/>
      <c r="BI77" s="1274"/>
      <c r="BJ77" s="1274"/>
      <c r="BK77" s="1274"/>
      <c r="BL77" s="1274"/>
      <c r="BM77" s="1274"/>
      <c r="BN77" s="1274"/>
      <c r="BO77" s="1274"/>
      <c r="BP77" s="1276">
        <v>52.8</v>
      </c>
      <c r="BQ77" s="1276"/>
      <c r="BR77" s="1276"/>
      <c r="BS77" s="1276"/>
      <c r="BT77" s="1276"/>
      <c r="BU77" s="1276"/>
      <c r="BV77" s="1276"/>
      <c r="BW77" s="1276"/>
      <c r="BX77" s="1276">
        <v>48.6</v>
      </c>
      <c r="BY77" s="1276"/>
      <c r="BZ77" s="1276"/>
      <c r="CA77" s="1276"/>
      <c r="CB77" s="1276"/>
      <c r="CC77" s="1276"/>
      <c r="CD77" s="1276"/>
      <c r="CE77" s="1276"/>
      <c r="CF77" s="1276">
        <v>32.799999999999997</v>
      </c>
      <c r="CG77" s="1276"/>
      <c r="CH77" s="1276"/>
      <c r="CI77" s="1276"/>
      <c r="CJ77" s="1276"/>
      <c r="CK77" s="1276"/>
      <c r="CL77" s="1276"/>
      <c r="CM77" s="1276"/>
      <c r="CN77" s="1276">
        <v>20.2</v>
      </c>
      <c r="CO77" s="1276"/>
      <c r="CP77" s="1276"/>
      <c r="CQ77" s="1276"/>
      <c r="CR77" s="1276"/>
      <c r="CS77" s="1276"/>
      <c r="CT77" s="1276"/>
      <c r="CU77" s="1276"/>
      <c r="CV77" s="1276">
        <v>19</v>
      </c>
      <c r="CW77" s="1276"/>
      <c r="CX77" s="1276"/>
      <c r="CY77" s="1276"/>
      <c r="CZ77" s="1276"/>
      <c r="DA77" s="1276"/>
      <c r="DB77" s="1276"/>
      <c r="DC77" s="1276"/>
    </row>
    <row r="78" spans="2:107" ht="13.2" x14ac:dyDescent="0.2">
      <c r="B78" s="1245"/>
      <c r="G78" s="1264"/>
      <c r="H78" s="1264"/>
      <c r="I78" s="1264"/>
      <c r="J78" s="1264"/>
      <c r="K78" s="1302"/>
      <c r="L78" s="1302"/>
      <c r="M78" s="1302"/>
      <c r="N78" s="1302"/>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1245"/>
      <c r="G79" s="1264"/>
      <c r="H79" s="1264"/>
      <c r="I79" s="1278"/>
      <c r="J79" s="1278"/>
      <c r="K79" s="1303"/>
      <c r="L79" s="1303"/>
      <c r="M79" s="1303"/>
      <c r="N79" s="1303"/>
      <c r="AN79" s="1270"/>
      <c r="AO79" s="1270"/>
      <c r="AP79" s="1270"/>
      <c r="AQ79" s="1270"/>
      <c r="AR79" s="1270"/>
      <c r="AS79" s="1270"/>
      <c r="AT79" s="1270"/>
      <c r="AU79" s="1270"/>
      <c r="AV79" s="1270"/>
      <c r="AW79" s="1270"/>
      <c r="AX79" s="1270"/>
      <c r="AY79" s="1270"/>
      <c r="AZ79" s="1270"/>
      <c r="BA79" s="1270"/>
      <c r="BB79" s="1274" t="s">
        <v>595</v>
      </c>
      <c r="BC79" s="1274"/>
      <c r="BD79" s="1274"/>
      <c r="BE79" s="1274"/>
      <c r="BF79" s="1274"/>
      <c r="BG79" s="1274"/>
      <c r="BH79" s="1274"/>
      <c r="BI79" s="1274"/>
      <c r="BJ79" s="1274"/>
      <c r="BK79" s="1274"/>
      <c r="BL79" s="1274"/>
      <c r="BM79" s="1274"/>
      <c r="BN79" s="1274"/>
      <c r="BO79" s="1274"/>
      <c r="BP79" s="1276">
        <v>11.5</v>
      </c>
      <c r="BQ79" s="1276"/>
      <c r="BR79" s="1276"/>
      <c r="BS79" s="1276"/>
      <c r="BT79" s="1276"/>
      <c r="BU79" s="1276"/>
      <c r="BV79" s="1276"/>
      <c r="BW79" s="1276"/>
      <c r="BX79" s="1276">
        <v>10.4</v>
      </c>
      <c r="BY79" s="1276"/>
      <c r="BZ79" s="1276"/>
      <c r="CA79" s="1276"/>
      <c r="CB79" s="1276"/>
      <c r="CC79" s="1276"/>
      <c r="CD79" s="1276"/>
      <c r="CE79" s="1276"/>
      <c r="CF79" s="1276">
        <v>9.5</v>
      </c>
      <c r="CG79" s="1276"/>
      <c r="CH79" s="1276"/>
      <c r="CI79" s="1276"/>
      <c r="CJ79" s="1276"/>
      <c r="CK79" s="1276"/>
      <c r="CL79" s="1276"/>
      <c r="CM79" s="1276"/>
      <c r="CN79" s="1276">
        <v>8.6</v>
      </c>
      <c r="CO79" s="1276"/>
      <c r="CP79" s="1276"/>
      <c r="CQ79" s="1276"/>
      <c r="CR79" s="1276"/>
      <c r="CS79" s="1276"/>
      <c r="CT79" s="1276"/>
      <c r="CU79" s="1276"/>
      <c r="CV79" s="1276">
        <v>8.5</v>
      </c>
      <c r="CW79" s="1276"/>
      <c r="CX79" s="1276"/>
      <c r="CY79" s="1276"/>
      <c r="CZ79" s="1276"/>
      <c r="DA79" s="1276"/>
      <c r="DB79" s="1276"/>
      <c r="DC79" s="1276"/>
    </row>
    <row r="80" spans="2:107" ht="13.2" x14ac:dyDescent="0.2">
      <c r="B80" s="1245"/>
      <c r="G80" s="1264"/>
      <c r="H80" s="1264"/>
      <c r="I80" s="1278"/>
      <c r="J80" s="1278"/>
      <c r="K80" s="1303"/>
      <c r="L80" s="1303"/>
      <c r="M80" s="1303"/>
      <c r="N80" s="1303"/>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1245"/>
    </row>
    <row r="82" spans="2:109" ht="16.2" x14ac:dyDescent="0.2">
      <c r="B82" s="1245"/>
      <c r="K82" s="1304"/>
      <c r="L82" s="1304"/>
      <c r="M82" s="1304"/>
      <c r="N82" s="1304"/>
      <c r="AQ82" s="1304"/>
      <c r="AR82" s="1304"/>
      <c r="AS82" s="1304"/>
      <c r="AT82" s="1304"/>
      <c r="BC82" s="1304"/>
      <c r="BD82" s="1304"/>
      <c r="BE82" s="1304"/>
      <c r="BF82" s="1304"/>
      <c r="BO82" s="1304"/>
      <c r="BP82" s="1304"/>
      <c r="BQ82" s="1304"/>
      <c r="BR82" s="1304"/>
      <c r="CA82" s="1304"/>
      <c r="CB82" s="1304"/>
      <c r="CC82" s="1304"/>
      <c r="CD82" s="1304"/>
      <c r="CM82" s="1304"/>
      <c r="CN82" s="1304"/>
      <c r="CO82" s="1304"/>
      <c r="CP82" s="1304"/>
      <c r="CY82" s="1304"/>
      <c r="CZ82" s="1304"/>
      <c r="DA82" s="1304"/>
      <c r="DB82" s="1304"/>
      <c r="DC82" s="1304"/>
    </row>
    <row r="83" spans="2:109" ht="13.2" x14ac:dyDescent="0.2">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ht="13.2" x14ac:dyDescent="0.2">
      <c r="DD84" s="1238"/>
      <c r="DE84" s="1238"/>
    </row>
    <row r="85" spans="2:109" ht="13.2" x14ac:dyDescent="0.2">
      <c r="DD85" s="1238"/>
      <c r="DE85" s="1238"/>
    </row>
    <row r="86" spans="2:109" ht="13.2" hidden="1" x14ac:dyDescent="0.2">
      <c r="DD86" s="1238"/>
      <c r="DE86" s="1238"/>
    </row>
    <row r="87" spans="2:109" ht="13.2" hidden="1" x14ac:dyDescent="0.2">
      <c r="K87" s="1305"/>
      <c r="AQ87" s="1305"/>
      <c r="BC87" s="1305"/>
      <c r="BO87" s="1305"/>
      <c r="CA87" s="1305"/>
      <c r="CM87" s="1305"/>
      <c r="CY87" s="1305"/>
      <c r="DD87" s="1238"/>
      <c r="DE87" s="1238"/>
    </row>
    <row r="88" spans="2:109" ht="13.2" hidden="1" x14ac:dyDescent="0.2">
      <c r="DD88" s="1238"/>
      <c r="DE88" s="1238"/>
    </row>
    <row r="89" spans="2:109" ht="13.2" hidden="1" x14ac:dyDescent="0.2">
      <c r="DD89" s="1238"/>
      <c r="DE89" s="1238"/>
    </row>
    <row r="90" spans="2:109" ht="13.2" hidden="1" x14ac:dyDescent="0.2">
      <c r="DD90" s="1238"/>
      <c r="DE90" s="1238"/>
    </row>
    <row r="91" spans="2:109" ht="13.2" hidden="1" x14ac:dyDescent="0.2">
      <c r="DD91" s="1238"/>
      <c r="DE91" s="1238"/>
    </row>
    <row r="92" spans="2:109" ht="13.5" hidden="1" customHeight="1" x14ac:dyDescent="0.2">
      <c r="DD92" s="1238"/>
      <c r="DE92" s="1238"/>
    </row>
    <row r="93" spans="2:109" ht="13.5" hidden="1" customHeight="1" x14ac:dyDescent="0.2">
      <c r="DD93" s="1238"/>
      <c r="DE93" s="1238"/>
    </row>
    <row r="94" spans="2:109" ht="13.5" hidden="1" customHeight="1" x14ac:dyDescent="0.2">
      <c r="DD94" s="1238"/>
      <c r="DE94" s="1238"/>
    </row>
    <row r="95" spans="2:109" ht="13.5" hidden="1" customHeight="1" x14ac:dyDescent="0.2">
      <c r="DD95" s="1238"/>
      <c r="DE95" s="1238"/>
    </row>
    <row r="96" spans="2:109" ht="13.5" hidden="1" customHeight="1" x14ac:dyDescent="0.2">
      <c r="DD96" s="1238"/>
      <c r="DE96" s="1238"/>
    </row>
    <row r="97" spans="108:109" ht="13.5" hidden="1" customHeight="1" x14ac:dyDescent="0.2">
      <c r="DD97" s="1238"/>
      <c r="DE97" s="1238"/>
    </row>
    <row r="98" spans="108:109" ht="13.5" hidden="1" customHeight="1" x14ac:dyDescent="0.2">
      <c r="DD98" s="1238"/>
      <c r="DE98" s="1238"/>
    </row>
    <row r="99" spans="108:109" ht="13.5" hidden="1" customHeight="1" x14ac:dyDescent="0.2">
      <c r="DD99" s="1238"/>
      <c r="DE99" s="1238"/>
    </row>
    <row r="100" spans="108:109" ht="13.5" hidden="1" customHeight="1" x14ac:dyDescent="0.2">
      <c r="DD100" s="1238"/>
      <c r="DE100" s="1238"/>
    </row>
    <row r="101" spans="108:109" ht="13.5" hidden="1" customHeight="1" x14ac:dyDescent="0.2">
      <c r="DD101" s="1238"/>
      <c r="DE101" s="1238"/>
    </row>
    <row r="102" spans="108:109" ht="13.5" hidden="1" customHeight="1" x14ac:dyDescent="0.2">
      <c r="DD102" s="1238"/>
      <c r="DE102" s="1238"/>
    </row>
    <row r="103" spans="108:109" ht="13.5" hidden="1" customHeight="1" x14ac:dyDescent="0.2">
      <c r="DD103" s="1238"/>
      <c r="DE103" s="1238"/>
    </row>
    <row r="104" spans="108:109" ht="13.5" hidden="1" customHeight="1" x14ac:dyDescent="0.2">
      <c r="DD104" s="1238"/>
      <c r="DE104" s="1238"/>
    </row>
    <row r="105" spans="108:109" ht="13.5" hidden="1" customHeight="1" x14ac:dyDescent="0.2">
      <c r="DD105" s="1238"/>
      <c r="DE105" s="1238"/>
    </row>
    <row r="106" spans="108:109" ht="13.5" hidden="1" customHeight="1" x14ac:dyDescent="0.2">
      <c r="DD106" s="1238"/>
      <c r="DE106" s="1238"/>
    </row>
    <row r="107" spans="108:109" ht="13.5" hidden="1" customHeight="1" x14ac:dyDescent="0.2">
      <c r="DD107" s="1238"/>
      <c r="DE107" s="1238"/>
    </row>
    <row r="108" spans="108:109" ht="13.5" hidden="1" customHeight="1" x14ac:dyDescent="0.2">
      <c r="DD108" s="1238"/>
      <c r="DE108" s="1238"/>
    </row>
    <row r="109" spans="108:109" ht="13.5" hidden="1" customHeight="1" x14ac:dyDescent="0.2">
      <c r="DD109" s="1238"/>
      <c r="DE109" s="1238"/>
    </row>
    <row r="110" spans="108:109" ht="13.5" hidden="1" customHeight="1" x14ac:dyDescent="0.2">
      <c r="DD110" s="1238"/>
      <c r="DE110" s="1238"/>
    </row>
    <row r="111" spans="108:109" ht="13.5" hidden="1" customHeight="1" x14ac:dyDescent="0.2">
      <c r="DD111" s="1238"/>
      <c r="DE111" s="1238"/>
    </row>
    <row r="112" spans="108:109" ht="13.5" hidden="1" customHeight="1" x14ac:dyDescent="0.2">
      <c r="DD112" s="1238"/>
      <c r="DE112" s="1238"/>
    </row>
    <row r="113" spans="108:109" ht="13.5" hidden="1" customHeight="1" x14ac:dyDescent="0.2">
      <c r="DD113" s="1238"/>
      <c r="DE113" s="1238"/>
    </row>
    <row r="114" spans="108:109" ht="13.5" hidden="1" customHeight="1" x14ac:dyDescent="0.2">
      <c r="DD114" s="1238"/>
      <c r="DE114" s="1238"/>
    </row>
    <row r="115" spans="108:109" ht="13.5" hidden="1" customHeight="1" x14ac:dyDescent="0.2">
      <c r="DD115" s="1238"/>
      <c r="DE115" s="1238"/>
    </row>
    <row r="116" spans="108:109" ht="13.5" hidden="1" customHeight="1" x14ac:dyDescent="0.2">
      <c r="DD116" s="1238"/>
      <c r="DE116" s="1238"/>
    </row>
    <row r="117" spans="108:109" ht="13.5" hidden="1" customHeight="1" x14ac:dyDescent="0.2">
      <c r="DD117" s="1238"/>
      <c r="DE117" s="1238"/>
    </row>
    <row r="118" spans="108:109" ht="13.5" hidden="1" customHeight="1" x14ac:dyDescent="0.2">
      <c r="DD118" s="1238"/>
      <c r="DE118" s="1238"/>
    </row>
    <row r="119" spans="108:109" ht="13.5" hidden="1" customHeight="1" x14ac:dyDescent="0.2">
      <c r="DD119" s="1238"/>
      <c r="DE119" s="1238"/>
    </row>
    <row r="120" spans="108:109" ht="13.5" hidden="1" customHeight="1" x14ac:dyDescent="0.2">
      <c r="DD120" s="1238"/>
      <c r="DE120" s="1238"/>
    </row>
    <row r="121" spans="108:109" ht="13.5" hidden="1" customHeight="1" x14ac:dyDescent="0.2">
      <c r="DD121" s="1238"/>
      <c r="DE121" s="1238"/>
    </row>
    <row r="122" spans="108:109" ht="13.5" hidden="1" customHeight="1" x14ac:dyDescent="0.2">
      <c r="DD122" s="1238"/>
      <c r="DE122" s="1238"/>
    </row>
    <row r="123" spans="108:109" ht="13.5" hidden="1" customHeight="1" x14ac:dyDescent="0.2">
      <c r="DD123" s="1238"/>
      <c r="DE123" s="1238"/>
    </row>
    <row r="124" spans="108:109" ht="13.5" hidden="1" customHeight="1" x14ac:dyDescent="0.2">
      <c r="DD124" s="1238"/>
      <c r="DE124" s="1238"/>
    </row>
    <row r="125" spans="108:109" ht="13.5" hidden="1" customHeight="1" x14ac:dyDescent="0.2">
      <c r="DD125" s="1238"/>
      <c r="DE125" s="1238"/>
    </row>
    <row r="126" spans="108:109" ht="13.5" hidden="1" customHeight="1" x14ac:dyDescent="0.2">
      <c r="DD126" s="1238"/>
      <c r="DE126" s="1238"/>
    </row>
    <row r="127" spans="108:109" ht="13.5" hidden="1" customHeight="1" x14ac:dyDescent="0.2">
      <c r="DD127" s="1238"/>
      <c r="DE127" s="1238"/>
    </row>
    <row r="128" spans="108:109" ht="13.5" hidden="1" customHeight="1" x14ac:dyDescent="0.2">
      <c r="DD128" s="1238"/>
      <c r="DE128" s="1238"/>
    </row>
    <row r="129" spans="108:109" ht="13.5" hidden="1" customHeight="1" x14ac:dyDescent="0.2">
      <c r="DD129" s="1238"/>
      <c r="DE129" s="1238"/>
    </row>
    <row r="130" spans="108:109" ht="13.5" hidden="1" customHeight="1" x14ac:dyDescent="0.2">
      <c r="DD130" s="1238"/>
      <c r="DE130" s="1238"/>
    </row>
    <row r="131" spans="108:109" ht="13.5" hidden="1" customHeight="1" x14ac:dyDescent="0.2">
      <c r="DD131" s="1238"/>
      <c r="DE131" s="1238"/>
    </row>
    <row r="132" spans="108:109" ht="13.5" hidden="1" customHeight="1" x14ac:dyDescent="0.2">
      <c r="DD132" s="1238"/>
      <c r="DE132" s="1238"/>
    </row>
    <row r="133" spans="108:109" ht="13.5" hidden="1" customHeight="1" x14ac:dyDescent="0.2">
      <c r="DD133" s="1238"/>
      <c r="DE133" s="1238"/>
    </row>
    <row r="134" spans="108:109" ht="13.5" hidden="1" customHeight="1" x14ac:dyDescent="0.2">
      <c r="DD134" s="1238"/>
      <c r="DE134" s="1238"/>
    </row>
    <row r="135" spans="108:109" ht="13.5" hidden="1" customHeight="1" x14ac:dyDescent="0.2">
      <c r="DD135" s="1238"/>
      <c r="DE135" s="1238"/>
    </row>
    <row r="136" spans="108:109" ht="13.5" hidden="1" customHeight="1" x14ac:dyDescent="0.2">
      <c r="DD136" s="1238"/>
      <c r="DE136" s="1238"/>
    </row>
    <row r="137" spans="108:109" ht="13.5" hidden="1" customHeight="1" x14ac:dyDescent="0.2">
      <c r="DD137" s="1238"/>
      <c r="DE137" s="1238"/>
    </row>
    <row r="138" spans="108:109" ht="13.5" hidden="1" customHeight="1" x14ac:dyDescent="0.2">
      <c r="DD138" s="1238"/>
      <c r="DE138" s="1238"/>
    </row>
    <row r="139" spans="108:109" ht="13.5" hidden="1" customHeight="1" x14ac:dyDescent="0.2">
      <c r="DD139" s="1238"/>
      <c r="DE139" s="1238"/>
    </row>
    <row r="140" spans="108:109" ht="13.5" hidden="1" customHeight="1" x14ac:dyDescent="0.2">
      <c r="DD140" s="1238"/>
      <c r="DE140" s="1238"/>
    </row>
    <row r="141" spans="108:109" ht="13.5" hidden="1" customHeight="1" x14ac:dyDescent="0.2">
      <c r="DD141" s="1238"/>
      <c r="DE141" s="1238"/>
    </row>
    <row r="142" spans="108:109" ht="13.5" hidden="1" customHeight="1" x14ac:dyDescent="0.2">
      <c r="DD142" s="1238"/>
      <c r="DE142" s="1238"/>
    </row>
    <row r="143" spans="108:109" ht="13.5" hidden="1" customHeight="1" x14ac:dyDescent="0.2">
      <c r="DD143" s="1238"/>
      <c r="DE143" s="1238"/>
    </row>
    <row r="144" spans="108:109" ht="13.5" hidden="1" customHeight="1" x14ac:dyDescent="0.2">
      <c r="DD144" s="1238"/>
      <c r="DE144" s="1238"/>
    </row>
    <row r="145" spans="108:109" ht="13.5" hidden="1" customHeight="1" x14ac:dyDescent="0.2">
      <c r="DD145" s="1238"/>
      <c r="DE145" s="1238"/>
    </row>
    <row r="146" spans="108:109" ht="13.5" hidden="1" customHeight="1" x14ac:dyDescent="0.2">
      <c r="DD146" s="1238"/>
      <c r="DE146" s="1238"/>
    </row>
    <row r="147" spans="108:109" ht="13.5" hidden="1" customHeight="1" x14ac:dyDescent="0.2">
      <c r="DD147" s="1238"/>
      <c r="DE147" s="1238"/>
    </row>
    <row r="148" spans="108:109" ht="13.5" hidden="1" customHeight="1" x14ac:dyDescent="0.2">
      <c r="DD148" s="1238"/>
      <c r="DE148" s="1238"/>
    </row>
    <row r="149" spans="108:109" ht="13.5" hidden="1" customHeight="1" x14ac:dyDescent="0.2">
      <c r="DD149" s="1238"/>
      <c r="DE149" s="1238"/>
    </row>
    <row r="150" spans="108:109" ht="13.5" hidden="1" customHeight="1" x14ac:dyDescent="0.2">
      <c r="DD150" s="1238"/>
      <c r="DE150" s="1238"/>
    </row>
    <row r="151" spans="108:109" ht="13.5" hidden="1" customHeight="1" x14ac:dyDescent="0.2">
      <c r="DD151" s="1238"/>
      <c r="DE151" s="1238"/>
    </row>
    <row r="152" spans="108:109" ht="13.5" hidden="1" customHeight="1" x14ac:dyDescent="0.2">
      <c r="DD152" s="1238"/>
      <c r="DE152" s="1238"/>
    </row>
    <row r="153" spans="108:109" ht="13.5" hidden="1" customHeight="1" x14ac:dyDescent="0.2">
      <c r="DD153" s="1238"/>
      <c r="DE153" s="1238"/>
    </row>
    <row r="154" spans="108:109" ht="13.5" hidden="1" customHeight="1" x14ac:dyDescent="0.2">
      <c r="DD154" s="1238"/>
      <c r="DE154" s="1238"/>
    </row>
    <row r="155" spans="108:109" ht="13.5" hidden="1" customHeight="1" x14ac:dyDescent="0.2">
      <c r="DD155" s="1238"/>
      <c r="DE155" s="1238"/>
    </row>
    <row r="156" spans="108:109" ht="13.5" hidden="1" customHeight="1" x14ac:dyDescent="0.2">
      <c r="DD156" s="1238"/>
      <c r="DE156" s="1238"/>
    </row>
    <row r="157" spans="108:109" ht="13.5" hidden="1" customHeight="1" x14ac:dyDescent="0.2">
      <c r="DD157" s="1238"/>
      <c r="DE157" s="1238"/>
    </row>
    <row r="158" spans="108:109" ht="13.5" hidden="1" customHeight="1" x14ac:dyDescent="0.2">
      <c r="DD158" s="1238"/>
      <c r="DE158" s="1238"/>
    </row>
    <row r="159" spans="108:109" ht="13.5" hidden="1" customHeight="1" x14ac:dyDescent="0.2">
      <c r="DD159" s="1238"/>
      <c r="DE159" s="1238"/>
    </row>
    <row r="160" spans="108:109" ht="13.5" hidden="1" customHeight="1" x14ac:dyDescent="0.2">
      <c r="DD160" s="1238"/>
      <c r="DE160" s="123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Yj95JKe2HK9Sx7+Nx+rOQJjv1UD9le9ps+KRLEQ6Q0Yr/Xkl7FItH6pcHc+p7veeyclEk/O1xxA0S2UahKlCA==" saltValue="NFJ+sJbvXomBo4vKUG1TH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E91" sqref="AE91"/>
    </sheetView>
  </sheetViews>
  <sheetFormatPr defaultColWidth="0" defaultRowHeight="13.5" customHeight="1" zeroHeight="1" x14ac:dyDescent="0.2"/>
  <cols>
    <col min="1" max="34" width="2.44140625" style="270" customWidth="1"/>
    <col min="35" max="122" width="2.44140625" style="269" customWidth="1"/>
    <col min="123" max="16384" width="2.44140625" style="269" hidden="1"/>
  </cols>
  <sheetData>
    <row r="1" spans="2:34" ht="13.5" customHeight="1"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x14ac:dyDescent="0.2">
      <c r="S2" s="269"/>
      <c r="AH2" s="269"/>
    </row>
    <row r="3" spans="2:34" ht="13.2" x14ac:dyDescent="0.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x14ac:dyDescent="0.2"/>
    <row r="5" spans="2:34" ht="13.2" x14ac:dyDescent="0.2"/>
    <row r="6" spans="2:34" ht="13.2" x14ac:dyDescent="0.2"/>
    <row r="7" spans="2:34" ht="13.2" x14ac:dyDescent="0.2"/>
    <row r="8" spans="2:34" ht="13.2" x14ac:dyDescent="0.2"/>
    <row r="9" spans="2:34" ht="13.2" x14ac:dyDescent="0.2">
      <c r="AH9" s="26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9"/>
    </row>
    <row r="18" spans="12:34" ht="13.2" x14ac:dyDescent="0.2"/>
    <row r="19" spans="12:34" ht="13.2" x14ac:dyDescent="0.2"/>
    <row r="20" spans="12:34" ht="13.2" x14ac:dyDescent="0.2">
      <c r="AH20" s="269"/>
    </row>
    <row r="21" spans="12:34" ht="13.2" x14ac:dyDescent="0.2">
      <c r="AH21" s="269"/>
    </row>
    <row r="22" spans="12:34" ht="13.2" x14ac:dyDescent="0.2"/>
    <row r="23" spans="12:34" ht="13.2" x14ac:dyDescent="0.2"/>
    <row r="24" spans="12:34" ht="13.2" x14ac:dyDescent="0.2">
      <c r="Q24" s="269"/>
    </row>
    <row r="25" spans="12:34" ht="13.2" x14ac:dyDescent="0.2"/>
    <row r="26" spans="12:34" ht="13.2" x14ac:dyDescent="0.2"/>
    <row r="27" spans="12:34" ht="13.2" x14ac:dyDescent="0.2"/>
    <row r="28" spans="12:34" ht="13.2" x14ac:dyDescent="0.2">
      <c r="O28" s="269"/>
      <c r="T28" s="269"/>
      <c r="AH28" s="269"/>
    </row>
    <row r="29" spans="12:34" ht="13.2" x14ac:dyDescent="0.2"/>
    <row r="30" spans="12:34" ht="13.2" x14ac:dyDescent="0.2"/>
    <row r="31" spans="12:34" ht="13.2" x14ac:dyDescent="0.2">
      <c r="Q31" s="269"/>
    </row>
    <row r="32" spans="12:34" ht="13.2" x14ac:dyDescent="0.2">
      <c r="L32" s="269"/>
    </row>
    <row r="33" spans="2:34" ht="13.2" x14ac:dyDescent="0.2">
      <c r="C33" s="269"/>
      <c r="E33" s="269"/>
      <c r="G33" s="269"/>
      <c r="I33" s="269"/>
      <c r="X33" s="269"/>
    </row>
    <row r="34" spans="2:34" ht="13.2" x14ac:dyDescent="0.2">
      <c r="B34" s="269"/>
      <c r="P34" s="269"/>
      <c r="R34" s="269"/>
      <c r="T34" s="269"/>
    </row>
    <row r="35" spans="2:34" ht="13.2" x14ac:dyDescent="0.2">
      <c r="D35" s="269"/>
      <c r="W35" s="269"/>
      <c r="AC35" s="269"/>
      <c r="AD35" s="269"/>
      <c r="AE35" s="269"/>
      <c r="AF35" s="269"/>
      <c r="AG35" s="269"/>
      <c r="AH35" s="269"/>
    </row>
    <row r="36" spans="2:34" ht="13.2" x14ac:dyDescent="0.2">
      <c r="H36" s="269"/>
      <c r="J36" s="269"/>
      <c r="K36" s="269"/>
      <c r="M36" s="269"/>
      <c r="Y36" s="269"/>
      <c r="Z36" s="269"/>
      <c r="AA36" s="269"/>
      <c r="AB36" s="269"/>
      <c r="AC36" s="269"/>
      <c r="AD36" s="269"/>
      <c r="AE36" s="269"/>
      <c r="AF36" s="269"/>
      <c r="AG36" s="269"/>
      <c r="AH36" s="269"/>
    </row>
    <row r="37" spans="2:34" ht="13.2" x14ac:dyDescent="0.2">
      <c r="AH37" s="269"/>
    </row>
    <row r="38" spans="2:34" ht="13.2" x14ac:dyDescent="0.2">
      <c r="AG38" s="269"/>
      <c r="AH38" s="269"/>
    </row>
    <row r="39" spans="2:34" ht="13.2" x14ac:dyDescent="0.2"/>
    <row r="40" spans="2:34" ht="13.2" x14ac:dyDescent="0.2">
      <c r="X40" s="269"/>
    </row>
    <row r="41" spans="2:34" ht="13.2" x14ac:dyDescent="0.2">
      <c r="R41" s="269"/>
    </row>
    <row r="42" spans="2:34" ht="13.2" x14ac:dyDescent="0.2">
      <c r="W42" s="269"/>
    </row>
    <row r="43" spans="2:34" ht="13.2" x14ac:dyDescent="0.2">
      <c r="Y43" s="269"/>
      <c r="Z43" s="269"/>
      <c r="AA43" s="269"/>
      <c r="AB43" s="269"/>
      <c r="AC43" s="269"/>
      <c r="AD43" s="269"/>
      <c r="AE43" s="269"/>
      <c r="AF43" s="269"/>
      <c r="AG43" s="269"/>
      <c r="AH43" s="269"/>
    </row>
    <row r="44" spans="2:34" ht="13.2" x14ac:dyDescent="0.2">
      <c r="AH44" s="269"/>
    </row>
    <row r="45" spans="2:34" ht="13.2" x14ac:dyDescent="0.2">
      <c r="X45" s="269"/>
    </row>
    <row r="46" spans="2:34" ht="13.2" x14ac:dyDescent="0.2"/>
    <row r="47" spans="2:34" ht="13.2" x14ac:dyDescent="0.2"/>
    <row r="48" spans="2:34" ht="13.2" x14ac:dyDescent="0.2">
      <c r="W48" s="269"/>
      <c r="Y48" s="269"/>
      <c r="Z48" s="269"/>
      <c r="AA48" s="269"/>
      <c r="AB48" s="269"/>
      <c r="AC48" s="269"/>
      <c r="AD48" s="269"/>
      <c r="AE48" s="269"/>
      <c r="AF48" s="269"/>
      <c r="AG48" s="269"/>
      <c r="AH48" s="269"/>
    </row>
    <row r="49" spans="28:34" ht="13.2" x14ac:dyDescent="0.2"/>
    <row r="50" spans="28:34" ht="13.2" x14ac:dyDescent="0.2">
      <c r="AE50" s="269"/>
      <c r="AF50" s="269"/>
      <c r="AG50" s="269"/>
      <c r="AH50" s="269"/>
    </row>
    <row r="51" spans="28:34" ht="13.2" x14ac:dyDescent="0.2">
      <c r="AC51" s="269"/>
      <c r="AD51" s="269"/>
      <c r="AE51" s="269"/>
      <c r="AF51" s="269"/>
      <c r="AG51" s="269"/>
      <c r="AH51" s="269"/>
    </row>
    <row r="52" spans="28:34" ht="13.2" x14ac:dyDescent="0.2"/>
    <row r="53" spans="28:34" ht="13.2" x14ac:dyDescent="0.2">
      <c r="AF53" s="269"/>
      <c r="AG53" s="269"/>
      <c r="AH53" s="269"/>
    </row>
    <row r="54" spans="28:34" ht="13.2" x14ac:dyDescent="0.2">
      <c r="AH54" s="269"/>
    </row>
    <row r="55" spans="28:34" ht="13.2" x14ac:dyDescent="0.2"/>
    <row r="56" spans="28:34" ht="13.2" x14ac:dyDescent="0.2">
      <c r="AB56" s="269"/>
      <c r="AC56" s="269"/>
      <c r="AD56" s="269"/>
      <c r="AE56" s="269"/>
      <c r="AF56" s="269"/>
      <c r="AG56" s="269"/>
      <c r="AH56" s="269"/>
    </row>
    <row r="57" spans="28:34" ht="13.2" x14ac:dyDescent="0.2">
      <c r="AH57" s="269"/>
    </row>
    <row r="58" spans="28:34" ht="13.2" x14ac:dyDescent="0.2">
      <c r="AH58" s="269"/>
    </row>
    <row r="59" spans="28:34" ht="13.2" x14ac:dyDescent="0.2"/>
    <row r="60" spans="28:34" ht="13.2" x14ac:dyDescent="0.2"/>
    <row r="61" spans="28:34" ht="13.2" x14ac:dyDescent="0.2"/>
    <row r="62" spans="28:34" ht="13.2" x14ac:dyDescent="0.2"/>
    <row r="63" spans="28:34" ht="13.2" x14ac:dyDescent="0.2">
      <c r="AH63" s="269"/>
    </row>
    <row r="64" spans="28:34" ht="13.2" x14ac:dyDescent="0.2">
      <c r="AG64" s="269"/>
      <c r="AH64" s="269"/>
    </row>
    <row r="65" spans="28:34" ht="13.2" x14ac:dyDescent="0.2"/>
    <row r="66" spans="28:34" ht="13.2" x14ac:dyDescent="0.2"/>
    <row r="67" spans="28:34" ht="13.2" x14ac:dyDescent="0.2"/>
    <row r="68" spans="28:34" ht="13.2" x14ac:dyDescent="0.2">
      <c r="AB68" s="269"/>
      <c r="AC68" s="269"/>
      <c r="AD68" s="269"/>
      <c r="AE68" s="269"/>
      <c r="AF68" s="269"/>
      <c r="AG68" s="269"/>
      <c r="AH68" s="269"/>
    </row>
    <row r="69" spans="28:34" ht="13.2" x14ac:dyDescent="0.2">
      <c r="AF69" s="269"/>
      <c r="AG69" s="269"/>
      <c r="AH69" s="269"/>
    </row>
    <row r="70" spans="28:34" ht="13.2" x14ac:dyDescent="0.2"/>
    <row r="71" spans="28:34" ht="13.2" x14ac:dyDescent="0.2"/>
    <row r="72" spans="28:34" ht="13.2" x14ac:dyDescent="0.2"/>
    <row r="73" spans="28:34" ht="13.2" x14ac:dyDescent="0.2"/>
    <row r="74" spans="28:34" ht="13.2" x14ac:dyDescent="0.2"/>
    <row r="75" spans="28:34" ht="13.2" x14ac:dyDescent="0.2">
      <c r="AH75" s="269"/>
    </row>
    <row r="76" spans="28:34" ht="13.2" x14ac:dyDescent="0.2">
      <c r="AF76" s="269"/>
      <c r="AG76" s="269"/>
      <c r="AH76" s="269"/>
    </row>
    <row r="77" spans="28:34" ht="13.2" x14ac:dyDescent="0.2">
      <c r="AG77" s="269"/>
      <c r="AH77" s="269"/>
    </row>
    <row r="78" spans="28:34" ht="13.2" x14ac:dyDescent="0.2"/>
    <row r="79" spans="28:34" ht="13.2" x14ac:dyDescent="0.2"/>
    <row r="80" spans="28:34" ht="13.2" x14ac:dyDescent="0.2"/>
    <row r="81" spans="25:34" ht="13.2" x14ac:dyDescent="0.2"/>
    <row r="82" spans="25:34" ht="13.2" x14ac:dyDescent="0.2">
      <c r="Y82" s="269"/>
    </row>
    <row r="83" spans="25:34" ht="13.2" x14ac:dyDescent="0.2">
      <c r="Y83" s="269"/>
      <c r="Z83" s="269"/>
      <c r="AA83" s="269"/>
      <c r="AB83" s="269"/>
      <c r="AC83" s="269"/>
      <c r="AD83" s="269"/>
      <c r="AE83" s="269"/>
      <c r="AF83" s="269"/>
      <c r="AG83" s="269"/>
      <c r="AH83" s="269"/>
    </row>
    <row r="84" spans="25:34" ht="13.2" x14ac:dyDescent="0.2"/>
    <row r="85" spans="25:34" ht="13.2" x14ac:dyDescent="0.2"/>
    <row r="86" spans="25:34" ht="13.2" x14ac:dyDescent="0.2"/>
    <row r="87" spans="25:34" ht="13.2" x14ac:dyDescent="0.2"/>
    <row r="88" spans="25:34" ht="13.2" x14ac:dyDescent="0.2">
      <c r="AH88" s="26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9"/>
      <c r="AG94" s="269"/>
      <c r="AH94" s="269"/>
    </row>
    <row r="95" spans="25:34" ht="13.5" customHeight="1" x14ac:dyDescent="0.2">
      <c r="AH95" s="26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9"/>
    </row>
    <row r="102" spans="33:34" ht="13.5" customHeight="1" x14ac:dyDescent="0.2"/>
    <row r="103" spans="33:34" ht="13.5" customHeight="1" x14ac:dyDescent="0.2"/>
    <row r="104" spans="33:34" ht="13.5" customHeight="1" x14ac:dyDescent="0.2">
      <c r="AG104" s="269"/>
      <c r="AH104" s="26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9"/>
    </row>
    <row r="117" spans="34:122" ht="13.5" customHeight="1" x14ac:dyDescent="0.2"/>
    <row r="118" spans="34:122" ht="13.5" customHeight="1" x14ac:dyDescent="0.2"/>
    <row r="119" spans="34:122" ht="13.5" customHeight="1" x14ac:dyDescent="0.2"/>
    <row r="120" spans="34:122" ht="13.5" customHeight="1" x14ac:dyDescent="0.2">
      <c r="AH120" s="269"/>
    </row>
    <row r="121" spans="34:122" ht="13.5" customHeight="1" x14ac:dyDescent="0.2">
      <c r="AH121" s="269"/>
    </row>
    <row r="122" spans="34:122" ht="13.5" customHeight="1" x14ac:dyDescent="0.2"/>
    <row r="123" spans="34:122" ht="13.5" customHeight="1" x14ac:dyDescent="0.2"/>
    <row r="124" spans="34:122" ht="13.5" customHeight="1" x14ac:dyDescent="0.2"/>
    <row r="125" spans="34:122" ht="13.5" customHeight="1" x14ac:dyDescent="0.2">
      <c r="DR125" s="269" t="s">
        <v>596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tKlF+4Fpx/22EPW9/alI1Ol3YfLj17TduPCmoC32BVAF4ddANTAWXgoWFlKvTZOdT6PmrEhn7JetMDba/pPGQ==" saltValue="3kflNdSiEVqJoIkqN02b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BU15" sqref="BU15"/>
    </sheetView>
  </sheetViews>
  <sheetFormatPr defaultColWidth="0" defaultRowHeight="13.5" customHeight="1" zeroHeight="1" x14ac:dyDescent="0.2"/>
  <cols>
    <col min="1" max="34" width="2.44140625" style="270" customWidth="1"/>
    <col min="35" max="122" width="2.44140625" style="269" customWidth="1"/>
    <col min="123" max="16384" width="2.44140625" style="269" hidden="1"/>
  </cols>
  <sheetData>
    <row r="1" spans="2:34" ht="13.5" customHeight="1"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x14ac:dyDescent="0.2">
      <c r="S2" s="269"/>
      <c r="AH2" s="269"/>
    </row>
    <row r="3" spans="2:34" ht="13.2" x14ac:dyDescent="0.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x14ac:dyDescent="0.2"/>
    <row r="5" spans="2:34" ht="13.2" x14ac:dyDescent="0.2"/>
    <row r="6" spans="2:34" ht="13.2" x14ac:dyDescent="0.2"/>
    <row r="7" spans="2:34" ht="13.2" x14ac:dyDescent="0.2"/>
    <row r="8" spans="2:34" ht="13.2" x14ac:dyDescent="0.2"/>
    <row r="9" spans="2:34" ht="13.2" x14ac:dyDescent="0.2">
      <c r="AH9" s="269"/>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9"/>
    </row>
    <row r="18" spans="12:34" ht="13.2" x14ac:dyDescent="0.2"/>
    <row r="19" spans="12:34" ht="13.2" x14ac:dyDescent="0.2"/>
    <row r="20" spans="12:34" ht="13.2" x14ac:dyDescent="0.2">
      <c r="AH20" s="269"/>
    </row>
    <row r="21" spans="12:34" ht="13.2" x14ac:dyDescent="0.2">
      <c r="AH21" s="269"/>
    </row>
    <row r="22" spans="12:34" ht="13.2" x14ac:dyDescent="0.2"/>
    <row r="23" spans="12:34" ht="13.2" x14ac:dyDescent="0.2"/>
    <row r="24" spans="12:34" ht="13.2" x14ac:dyDescent="0.2">
      <c r="Q24" s="269"/>
    </row>
    <row r="25" spans="12:34" ht="13.2" x14ac:dyDescent="0.2"/>
    <row r="26" spans="12:34" ht="13.2" x14ac:dyDescent="0.2"/>
    <row r="27" spans="12:34" ht="13.2" x14ac:dyDescent="0.2"/>
    <row r="28" spans="12:34" ht="13.2" x14ac:dyDescent="0.2">
      <c r="O28" s="269"/>
      <c r="T28" s="269"/>
      <c r="AH28" s="269"/>
    </row>
    <row r="29" spans="12:34" ht="13.2" x14ac:dyDescent="0.2"/>
    <row r="30" spans="12:34" ht="13.2" x14ac:dyDescent="0.2"/>
    <row r="31" spans="12:34" ht="13.2" x14ac:dyDescent="0.2">
      <c r="Q31" s="269"/>
    </row>
    <row r="32" spans="12:34" ht="13.2" x14ac:dyDescent="0.2">
      <c r="L32" s="269"/>
    </row>
    <row r="33" spans="2:34" ht="13.2" x14ac:dyDescent="0.2">
      <c r="C33" s="269"/>
      <c r="E33" s="269"/>
      <c r="G33" s="269"/>
      <c r="I33" s="269"/>
      <c r="X33" s="269"/>
    </row>
    <row r="34" spans="2:34" ht="13.2" x14ac:dyDescent="0.2">
      <c r="B34" s="269"/>
      <c r="P34" s="269"/>
      <c r="R34" s="269"/>
      <c r="T34" s="269"/>
    </row>
    <row r="35" spans="2:34" ht="13.2" x14ac:dyDescent="0.2">
      <c r="D35" s="269"/>
      <c r="W35" s="269"/>
      <c r="AC35" s="269"/>
      <c r="AD35" s="269"/>
      <c r="AE35" s="269"/>
      <c r="AF35" s="269"/>
      <c r="AG35" s="269"/>
      <c r="AH35" s="269"/>
    </row>
    <row r="36" spans="2:34" ht="13.2" x14ac:dyDescent="0.2">
      <c r="H36" s="269"/>
      <c r="J36" s="269"/>
      <c r="K36" s="269"/>
      <c r="M36" s="269"/>
      <c r="Y36" s="269"/>
      <c r="Z36" s="269"/>
      <c r="AA36" s="269"/>
      <c r="AB36" s="269"/>
      <c r="AC36" s="269"/>
      <c r="AD36" s="269"/>
      <c r="AE36" s="269"/>
      <c r="AF36" s="269"/>
      <c r="AG36" s="269"/>
      <c r="AH36" s="269"/>
    </row>
    <row r="37" spans="2:34" ht="13.2" x14ac:dyDescent="0.2">
      <c r="AH37" s="269"/>
    </row>
    <row r="38" spans="2:34" ht="13.2" x14ac:dyDescent="0.2">
      <c r="AG38" s="269"/>
      <c r="AH38" s="269"/>
    </row>
    <row r="39" spans="2:34" ht="13.2" x14ac:dyDescent="0.2"/>
    <row r="40" spans="2:34" ht="13.2" x14ac:dyDescent="0.2">
      <c r="X40" s="269"/>
    </row>
    <row r="41" spans="2:34" ht="13.2" x14ac:dyDescent="0.2">
      <c r="R41" s="269"/>
    </row>
    <row r="42" spans="2:34" ht="13.2" x14ac:dyDescent="0.2">
      <c r="W42" s="269"/>
    </row>
    <row r="43" spans="2:34" ht="13.2" x14ac:dyDescent="0.2">
      <c r="Y43" s="269"/>
      <c r="Z43" s="269"/>
      <c r="AA43" s="269"/>
      <c r="AB43" s="269"/>
      <c r="AC43" s="269"/>
      <c r="AD43" s="269"/>
      <c r="AE43" s="269"/>
      <c r="AF43" s="269"/>
      <c r="AG43" s="269"/>
      <c r="AH43" s="269"/>
    </row>
    <row r="44" spans="2:34" ht="13.2" x14ac:dyDescent="0.2">
      <c r="AH44" s="269"/>
    </row>
    <row r="45" spans="2:34" ht="13.2" x14ac:dyDescent="0.2">
      <c r="X45" s="269"/>
    </row>
    <row r="46" spans="2:34" ht="13.2" x14ac:dyDescent="0.2"/>
    <row r="47" spans="2:34" ht="13.2" x14ac:dyDescent="0.2"/>
    <row r="48" spans="2:34" ht="13.2" x14ac:dyDescent="0.2">
      <c r="W48" s="269"/>
      <c r="Y48" s="269"/>
      <c r="Z48" s="269"/>
      <c r="AA48" s="269"/>
      <c r="AB48" s="269"/>
      <c r="AC48" s="269"/>
      <c r="AD48" s="269"/>
      <c r="AE48" s="269"/>
      <c r="AF48" s="269"/>
      <c r="AG48" s="269"/>
      <c r="AH48" s="269"/>
    </row>
    <row r="49" spans="28:34" ht="13.2" x14ac:dyDescent="0.2"/>
    <row r="50" spans="28:34" ht="13.2" x14ac:dyDescent="0.2">
      <c r="AE50" s="269"/>
      <c r="AF50" s="269"/>
      <c r="AG50" s="269"/>
      <c r="AH50" s="269"/>
    </row>
    <row r="51" spans="28:34" ht="13.2" x14ac:dyDescent="0.2">
      <c r="AC51" s="269"/>
      <c r="AD51" s="269"/>
      <c r="AE51" s="269"/>
      <c r="AF51" s="269"/>
      <c r="AG51" s="269"/>
      <c r="AH51" s="269"/>
    </row>
    <row r="52" spans="28:34" ht="13.2" x14ac:dyDescent="0.2"/>
    <row r="53" spans="28:34" ht="13.2" x14ac:dyDescent="0.2">
      <c r="AF53" s="269"/>
      <c r="AG53" s="269"/>
      <c r="AH53" s="269"/>
    </row>
    <row r="54" spans="28:34" ht="13.2" x14ac:dyDescent="0.2">
      <c r="AH54" s="269"/>
    </row>
    <row r="55" spans="28:34" ht="13.2" x14ac:dyDescent="0.2"/>
    <row r="56" spans="28:34" ht="13.2" x14ac:dyDescent="0.2">
      <c r="AB56" s="269"/>
      <c r="AC56" s="269"/>
      <c r="AD56" s="269"/>
      <c r="AE56" s="269"/>
      <c r="AF56" s="269"/>
      <c r="AG56" s="269"/>
      <c r="AH56" s="269"/>
    </row>
    <row r="57" spans="28:34" ht="13.2" x14ac:dyDescent="0.2">
      <c r="AH57" s="269"/>
    </row>
    <row r="58" spans="28:34" ht="13.2" x14ac:dyDescent="0.2">
      <c r="AH58" s="269"/>
    </row>
    <row r="59" spans="28:34" ht="13.2" x14ac:dyDescent="0.2">
      <c r="AG59" s="269"/>
      <c r="AH59" s="269"/>
    </row>
    <row r="60" spans="28:34" ht="13.2" x14ac:dyDescent="0.2"/>
    <row r="61" spans="28:34" ht="13.2" x14ac:dyDescent="0.2"/>
    <row r="62" spans="28:34" ht="13.2" x14ac:dyDescent="0.2"/>
    <row r="63" spans="28:34" ht="13.2" x14ac:dyDescent="0.2">
      <c r="AH63" s="269"/>
    </row>
    <row r="64" spans="28:34" ht="13.2" x14ac:dyDescent="0.2">
      <c r="AG64" s="269"/>
      <c r="AH64" s="269"/>
    </row>
    <row r="65" spans="28:34" ht="13.2" x14ac:dyDescent="0.2"/>
    <row r="66" spans="28:34" ht="13.2" x14ac:dyDescent="0.2"/>
    <row r="67" spans="28:34" ht="13.2" x14ac:dyDescent="0.2"/>
    <row r="68" spans="28:34" ht="13.2" x14ac:dyDescent="0.2">
      <c r="AB68" s="269"/>
      <c r="AC68" s="269"/>
      <c r="AD68" s="269"/>
      <c r="AE68" s="269"/>
      <c r="AF68" s="269"/>
      <c r="AG68" s="269"/>
      <c r="AH68" s="269"/>
    </row>
    <row r="69" spans="28:34" ht="13.2" x14ac:dyDescent="0.2">
      <c r="AF69" s="269"/>
      <c r="AG69" s="269"/>
      <c r="AH69" s="269"/>
    </row>
    <row r="70" spans="28:34" ht="13.2" x14ac:dyDescent="0.2"/>
    <row r="71" spans="28:34" ht="13.2" x14ac:dyDescent="0.2"/>
    <row r="72" spans="28:34" ht="13.2" x14ac:dyDescent="0.2"/>
    <row r="73" spans="28:34" ht="13.2" x14ac:dyDescent="0.2"/>
    <row r="74" spans="28:34" ht="13.2" x14ac:dyDescent="0.2"/>
    <row r="75" spans="28:34" ht="13.2" x14ac:dyDescent="0.2">
      <c r="AH75" s="269"/>
    </row>
    <row r="76" spans="28:34" ht="13.2" x14ac:dyDescent="0.2">
      <c r="AF76" s="269"/>
      <c r="AG76" s="269"/>
      <c r="AH76" s="269"/>
    </row>
    <row r="77" spans="28:34" ht="13.2" x14ac:dyDescent="0.2">
      <c r="AG77" s="269"/>
      <c r="AH77" s="269"/>
    </row>
    <row r="78" spans="28:34" ht="13.2" x14ac:dyDescent="0.2"/>
    <row r="79" spans="28:34" ht="13.2" x14ac:dyDescent="0.2"/>
    <row r="80" spans="28:34" ht="13.2" x14ac:dyDescent="0.2"/>
    <row r="81" spans="25:34" ht="13.2" x14ac:dyDescent="0.2"/>
    <row r="82" spans="25:34" ht="13.2" x14ac:dyDescent="0.2">
      <c r="Y82" s="269"/>
    </row>
    <row r="83" spans="25:34" ht="13.2" x14ac:dyDescent="0.2">
      <c r="Y83" s="269"/>
      <c r="Z83" s="269"/>
      <c r="AA83" s="269"/>
      <c r="AB83" s="269"/>
      <c r="AC83" s="269"/>
      <c r="AD83" s="269"/>
      <c r="AE83" s="269"/>
      <c r="AF83" s="269"/>
      <c r="AG83" s="269"/>
      <c r="AH83" s="269"/>
    </row>
    <row r="84" spans="25:34" ht="13.2" x14ac:dyDescent="0.2"/>
    <row r="85" spans="25:34" ht="13.2" x14ac:dyDescent="0.2"/>
    <row r="86" spans="25:34" ht="13.2" x14ac:dyDescent="0.2"/>
    <row r="87" spans="25:34" ht="13.2" x14ac:dyDescent="0.2"/>
    <row r="88" spans="25:34" ht="13.2" x14ac:dyDescent="0.2">
      <c r="AH88" s="269"/>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9"/>
      <c r="AG94" s="269"/>
      <c r="AH94" s="269"/>
    </row>
    <row r="95" spans="25:34" ht="13.5" customHeight="1" x14ac:dyDescent="0.2">
      <c r="AH95" s="26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9"/>
    </row>
    <row r="102" spans="33:34" ht="13.5" customHeight="1" x14ac:dyDescent="0.2"/>
    <row r="103" spans="33:34" ht="13.5" customHeight="1" x14ac:dyDescent="0.2"/>
    <row r="104" spans="33:34" ht="13.5" customHeight="1" x14ac:dyDescent="0.2">
      <c r="AG104" s="269"/>
      <c r="AH104" s="26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9"/>
    </row>
    <row r="117" spans="34:122" ht="13.5" customHeight="1" x14ac:dyDescent="0.2"/>
    <row r="118" spans="34:122" ht="13.5" customHeight="1" x14ac:dyDescent="0.2"/>
    <row r="119" spans="34:122" ht="13.5" customHeight="1" x14ac:dyDescent="0.2"/>
    <row r="120" spans="34:122" ht="13.5" customHeight="1" x14ac:dyDescent="0.2">
      <c r="AH120" s="269"/>
    </row>
    <row r="121" spans="34:122" ht="13.5" customHeight="1" x14ac:dyDescent="0.2">
      <c r="AH121" s="269"/>
    </row>
    <row r="122" spans="34:122" ht="13.5" customHeight="1" x14ac:dyDescent="0.2"/>
    <row r="123" spans="34:122" ht="13.5" customHeight="1" x14ac:dyDescent="0.2"/>
    <row r="124" spans="34:122" ht="13.5" customHeight="1" x14ac:dyDescent="0.2"/>
    <row r="125" spans="34:122" ht="13.5" customHeight="1" x14ac:dyDescent="0.2">
      <c r="DR125" s="269"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5X5l+d9w4Ng+4L+OvbOPKcfg/c9pTR+z6JCfgSEJx5LTGF4YFwISAaPsDuZOa5tvqLZkj3F3YIqSi3FBAKv6w==" saltValue="mGeW/I31pA8Xr4Ru/jGA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8" customWidth="1"/>
    <col min="2" max="8" width="13.33203125" style="128" customWidth="1"/>
    <col min="9" max="16384" width="11.109375" style="128"/>
  </cols>
  <sheetData>
    <row r="1" spans="1:8" x14ac:dyDescent="0.2">
      <c r="A1" s="122"/>
      <c r="B1" s="123"/>
      <c r="C1" s="124"/>
      <c r="D1" s="125"/>
      <c r="E1" s="126"/>
      <c r="F1" s="126"/>
      <c r="G1" s="126"/>
      <c r="H1" s="127"/>
    </row>
    <row r="2" spans="1:8" x14ac:dyDescent="0.2">
      <c r="A2" s="129"/>
      <c r="B2" s="130"/>
      <c r="C2" s="131"/>
      <c r="D2" s="132" t="s">
        <v>46</v>
      </c>
      <c r="E2" s="133"/>
      <c r="F2" s="134" t="s">
        <v>541</v>
      </c>
      <c r="G2" s="135"/>
      <c r="H2" s="136"/>
    </row>
    <row r="3" spans="1:8" x14ac:dyDescent="0.2">
      <c r="A3" s="132" t="s">
        <v>534</v>
      </c>
      <c r="B3" s="137"/>
      <c r="C3" s="138"/>
      <c r="D3" s="139">
        <v>72214</v>
      </c>
      <c r="E3" s="140"/>
      <c r="F3" s="141">
        <v>84389</v>
      </c>
      <c r="G3" s="142"/>
      <c r="H3" s="143"/>
    </row>
    <row r="4" spans="1:8" x14ac:dyDescent="0.2">
      <c r="A4" s="144"/>
      <c r="B4" s="145"/>
      <c r="C4" s="146"/>
      <c r="D4" s="147">
        <v>25970</v>
      </c>
      <c r="E4" s="148"/>
      <c r="F4" s="149">
        <v>44339</v>
      </c>
      <c r="G4" s="150"/>
      <c r="H4" s="151"/>
    </row>
    <row r="5" spans="1:8" x14ac:dyDescent="0.2">
      <c r="A5" s="132" t="s">
        <v>536</v>
      </c>
      <c r="B5" s="137"/>
      <c r="C5" s="138"/>
      <c r="D5" s="139">
        <v>84368</v>
      </c>
      <c r="E5" s="140"/>
      <c r="F5" s="141">
        <v>83623</v>
      </c>
      <c r="G5" s="142"/>
      <c r="H5" s="143"/>
    </row>
    <row r="6" spans="1:8" x14ac:dyDescent="0.2">
      <c r="A6" s="144"/>
      <c r="B6" s="145"/>
      <c r="C6" s="146"/>
      <c r="D6" s="147">
        <v>46456</v>
      </c>
      <c r="E6" s="148"/>
      <c r="F6" s="149">
        <v>48787</v>
      </c>
      <c r="G6" s="150"/>
      <c r="H6" s="151"/>
    </row>
    <row r="7" spans="1:8" x14ac:dyDescent="0.2">
      <c r="A7" s="132" t="s">
        <v>537</v>
      </c>
      <c r="B7" s="137"/>
      <c r="C7" s="138"/>
      <c r="D7" s="139">
        <v>94824</v>
      </c>
      <c r="E7" s="140"/>
      <c r="F7" s="141">
        <v>87974</v>
      </c>
      <c r="G7" s="142"/>
      <c r="H7" s="143"/>
    </row>
    <row r="8" spans="1:8" x14ac:dyDescent="0.2">
      <c r="A8" s="144"/>
      <c r="B8" s="145"/>
      <c r="C8" s="146"/>
      <c r="D8" s="147">
        <v>34885</v>
      </c>
      <c r="E8" s="148"/>
      <c r="F8" s="149">
        <v>48183</v>
      </c>
      <c r="G8" s="150"/>
      <c r="H8" s="151"/>
    </row>
    <row r="9" spans="1:8" x14ac:dyDescent="0.2">
      <c r="A9" s="132" t="s">
        <v>538</v>
      </c>
      <c r="B9" s="137"/>
      <c r="C9" s="138"/>
      <c r="D9" s="139">
        <v>134977</v>
      </c>
      <c r="E9" s="140"/>
      <c r="F9" s="141">
        <v>78864</v>
      </c>
      <c r="G9" s="142"/>
      <c r="H9" s="143"/>
    </row>
    <row r="10" spans="1:8" x14ac:dyDescent="0.2">
      <c r="A10" s="144"/>
      <c r="B10" s="145"/>
      <c r="C10" s="146"/>
      <c r="D10" s="147">
        <v>68921</v>
      </c>
      <c r="E10" s="148"/>
      <c r="F10" s="149">
        <v>46136</v>
      </c>
      <c r="G10" s="150"/>
      <c r="H10" s="151"/>
    </row>
    <row r="11" spans="1:8" x14ac:dyDescent="0.2">
      <c r="A11" s="132" t="s">
        <v>539</v>
      </c>
      <c r="B11" s="137"/>
      <c r="C11" s="138"/>
      <c r="D11" s="139">
        <v>93609</v>
      </c>
      <c r="E11" s="140"/>
      <c r="F11" s="141">
        <v>85042</v>
      </c>
      <c r="G11" s="142"/>
      <c r="H11" s="143"/>
    </row>
    <row r="12" spans="1:8" x14ac:dyDescent="0.2">
      <c r="A12" s="144"/>
      <c r="B12" s="145"/>
      <c r="C12" s="152"/>
      <c r="D12" s="147">
        <v>45140</v>
      </c>
      <c r="E12" s="148"/>
      <c r="F12" s="149">
        <v>50806</v>
      </c>
      <c r="G12" s="150"/>
      <c r="H12" s="151"/>
    </row>
    <row r="13" spans="1:8" x14ac:dyDescent="0.2">
      <c r="A13" s="132"/>
      <c r="B13" s="137"/>
      <c r="C13" s="153"/>
      <c r="D13" s="154">
        <v>95998</v>
      </c>
      <c r="E13" s="155"/>
      <c r="F13" s="156">
        <v>83978</v>
      </c>
      <c r="G13" s="157"/>
      <c r="H13" s="143"/>
    </row>
    <row r="14" spans="1:8" x14ac:dyDescent="0.2">
      <c r="A14" s="144"/>
      <c r="B14" s="145"/>
      <c r="C14" s="146"/>
      <c r="D14" s="147">
        <v>44274</v>
      </c>
      <c r="E14" s="148"/>
      <c r="F14" s="149">
        <v>47650</v>
      </c>
      <c r="G14" s="150"/>
      <c r="H14" s="151"/>
    </row>
    <row r="17" spans="1:11" x14ac:dyDescent="0.2">
      <c r="A17" s="128" t="s">
        <v>47</v>
      </c>
    </row>
    <row r="18" spans="1:11" x14ac:dyDescent="0.2">
      <c r="A18" s="158"/>
      <c r="B18" s="158" t="str">
        <f>実質収支比率等に係る経年分析!F$46</f>
        <v>H25</v>
      </c>
      <c r="C18" s="158" t="str">
        <f>実質収支比率等に係る経年分析!G$46</f>
        <v>H26</v>
      </c>
      <c r="D18" s="158" t="str">
        <f>実質収支比率等に係る経年分析!H$46</f>
        <v>H27</v>
      </c>
      <c r="E18" s="158" t="str">
        <f>実質収支比率等に係る経年分析!I$46</f>
        <v>H28</v>
      </c>
      <c r="F18" s="158" t="str">
        <f>実質収支比率等に係る経年分析!J$46</f>
        <v>H29</v>
      </c>
    </row>
    <row r="19" spans="1:11" x14ac:dyDescent="0.2">
      <c r="A19" s="158" t="s">
        <v>48</v>
      </c>
      <c r="B19" s="158">
        <f>ROUND(VALUE(SUBSTITUTE(実質収支比率等に係る経年分析!F$48,"▲","-")),2)</f>
        <v>3.41</v>
      </c>
      <c r="C19" s="158">
        <f>ROUND(VALUE(SUBSTITUTE(実質収支比率等に係る経年分析!G$48,"▲","-")),2)</f>
        <v>3.29</v>
      </c>
      <c r="D19" s="158">
        <f>ROUND(VALUE(SUBSTITUTE(実質収支比率等に係る経年分析!H$48,"▲","-")),2)</f>
        <v>3.67</v>
      </c>
      <c r="E19" s="158">
        <f>ROUND(VALUE(SUBSTITUTE(実質収支比率等に係る経年分析!I$48,"▲","-")),2)</f>
        <v>4.1399999999999997</v>
      </c>
      <c r="F19" s="158">
        <f>ROUND(VALUE(SUBSTITUTE(実質収支比率等に係る経年分析!J$48,"▲","-")),2)</f>
        <v>2.95</v>
      </c>
    </row>
    <row r="20" spans="1:11" x14ac:dyDescent="0.2">
      <c r="A20" s="158" t="s">
        <v>49</v>
      </c>
      <c r="B20" s="158">
        <f>ROUND(VALUE(SUBSTITUTE(実質収支比率等に係る経年分析!F$47,"▲","-")),2)</f>
        <v>17.38</v>
      </c>
      <c r="C20" s="158">
        <f>ROUND(VALUE(SUBSTITUTE(実質収支比率等に係る経年分析!G$47,"▲","-")),2)</f>
        <v>20.329999999999998</v>
      </c>
      <c r="D20" s="158">
        <f>ROUND(VALUE(SUBSTITUTE(実質収支比率等に係る経年分析!H$47,"▲","-")),2)</f>
        <v>28.14</v>
      </c>
      <c r="E20" s="158">
        <f>ROUND(VALUE(SUBSTITUTE(実質収支比率等に係る経年分析!I$47,"▲","-")),2)</f>
        <v>33.53</v>
      </c>
      <c r="F20" s="158">
        <f>ROUND(VALUE(SUBSTITUTE(実質収支比率等に係る経年分析!J$47,"▲","-")),2)</f>
        <v>19.440000000000001</v>
      </c>
    </row>
    <row r="21" spans="1:11" x14ac:dyDescent="0.2">
      <c r="A21" s="158" t="s">
        <v>50</v>
      </c>
      <c r="B21" s="158">
        <f>IF(ISNUMBER(VALUE(SUBSTITUTE(実質収支比率等に係る経年分析!F$49,"▲","-"))),ROUND(VALUE(SUBSTITUTE(実質収支比率等に係る経年分析!F$49,"▲","-")),2),NA())</f>
        <v>5.72</v>
      </c>
      <c r="C21" s="158">
        <f>IF(ISNUMBER(VALUE(SUBSTITUTE(実質収支比率等に係る経年分析!G$49,"▲","-"))),ROUND(VALUE(SUBSTITUTE(実質収支比率等に係る経年分析!G$49,"▲","-")),2),NA())</f>
        <v>2.5299999999999998</v>
      </c>
      <c r="D21" s="158">
        <f>IF(ISNUMBER(VALUE(SUBSTITUTE(実質収支比率等に係る経年分析!H$49,"▲","-"))),ROUND(VALUE(SUBSTITUTE(実質収支比率等に係る経年分析!H$49,"▲","-")),2),NA())</f>
        <v>10.11</v>
      </c>
      <c r="E21" s="158">
        <f>IF(ISNUMBER(VALUE(SUBSTITUTE(実質収支比率等に係る経年分析!I$49,"▲","-"))),ROUND(VALUE(SUBSTITUTE(実質収支比率等に係る経年分析!I$49,"▲","-")),2),NA())</f>
        <v>7.25</v>
      </c>
      <c r="F21" s="158">
        <f>IF(ISNUMBER(VALUE(SUBSTITUTE(実質収支比率等に係る経年分析!J$49,"▲","-"))),ROUND(VALUE(SUBSTITUTE(実質収支比率等に係る経年分析!J$49,"▲","-")),2),NA())</f>
        <v>-13.99</v>
      </c>
    </row>
    <row r="24" spans="1:11" x14ac:dyDescent="0.2">
      <c r="A24" s="128" t="s">
        <v>51</v>
      </c>
    </row>
    <row r="25" spans="1:11" x14ac:dyDescent="0.2">
      <c r="A25" s="159"/>
      <c r="B25" s="159" t="str">
        <f>連結実質赤字比率に係る赤字・黒字の構成分析!F$33</f>
        <v>H25</v>
      </c>
      <c r="C25" s="159"/>
      <c r="D25" s="159" t="str">
        <f>連結実質赤字比率に係る赤字・黒字の構成分析!G$33</f>
        <v>H26</v>
      </c>
      <c r="E25" s="159"/>
      <c r="F25" s="159" t="str">
        <f>連結実質赤字比率に係る赤字・黒字の構成分析!H$33</f>
        <v>H27</v>
      </c>
      <c r="G25" s="159"/>
      <c r="H25" s="159" t="str">
        <f>連結実質赤字比率に係る赤字・黒字の構成分析!I$33</f>
        <v>H28</v>
      </c>
      <c r="I25" s="159"/>
      <c r="J25" s="159" t="str">
        <f>連結実質赤字比率に係る赤字・黒字の構成分析!J$33</f>
        <v>H29</v>
      </c>
      <c r="K25" s="159"/>
    </row>
    <row r="26" spans="1:11" x14ac:dyDescent="0.2">
      <c r="A26" s="159"/>
      <c r="B26" s="159" t="s">
        <v>52</v>
      </c>
      <c r="C26" s="159" t="s">
        <v>53</v>
      </c>
      <c r="D26" s="159" t="s">
        <v>52</v>
      </c>
      <c r="E26" s="159" t="s">
        <v>53</v>
      </c>
      <c r="F26" s="159" t="s">
        <v>52</v>
      </c>
      <c r="G26" s="159" t="s">
        <v>53</v>
      </c>
      <c r="H26" s="159" t="s">
        <v>52</v>
      </c>
      <c r="I26" s="159" t="s">
        <v>53</v>
      </c>
      <c r="J26" s="159" t="s">
        <v>52</v>
      </c>
      <c r="K26" s="159" t="s">
        <v>53</v>
      </c>
    </row>
    <row r="27" spans="1:11" x14ac:dyDescent="0.2">
      <c r="A27" s="159" t="str">
        <f>IF(連結実質赤字比率に係る赤字・黒字の構成分析!C$43="",NA(),連結実質赤字比率に係る赤字・黒字の構成分析!C$43)</f>
        <v>その他会計（黒字）</v>
      </c>
      <c r="B27" s="159" t="e">
        <f>IF(ROUND(VALUE(SUBSTITUTE(連結実質赤字比率に係る赤字・黒字の構成分析!F$43,"▲", "-")), 2) &lt; 0, ABS(ROUND(VALUE(SUBSTITUTE(連結実質赤字比率に係る赤字・黒字の構成分析!F$43,"▲", "-")), 2)), NA())</f>
        <v>#VALUE!</v>
      </c>
      <c r="C27" s="159" t="e">
        <f>IF(ROUND(VALUE(SUBSTITUTE(連結実質赤字比率に係る赤字・黒字の構成分析!F$43,"▲", "-")), 2) &gt;= 0, ABS(ROUND(VALUE(SUBSTITUTE(連結実質赤字比率に係る赤字・黒字の構成分析!F$43,"▲", "-")), 2)), NA())</f>
        <v>#VALUE!</v>
      </c>
      <c r="D27" s="159" t="e">
        <f>IF(ROUND(VALUE(SUBSTITUTE(連結実質赤字比率に係る赤字・黒字の構成分析!G$43,"▲", "-")), 2) &lt; 0, ABS(ROUND(VALUE(SUBSTITUTE(連結実質赤字比率に係る赤字・黒字の構成分析!G$43,"▲", "-")), 2)), NA())</f>
        <v>#VALUE!</v>
      </c>
      <c r="E27" s="159" t="e">
        <f>IF(ROUND(VALUE(SUBSTITUTE(連結実質赤字比率に係る赤字・黒字の構成分析!G$43,"▲", "-")), 2) &gt;= 0, ABS(ROUND(VALUE(SUBSTITUTE(連結実質赤字比率に係る赤字・黒字の構成分析!G$43,"▲", "-")), 2)), NA())</f>
        <v>#VALUE!</v>
      </c>
      <c r="F27" s="159" t="e">
        <f>IF(ROUND(VALUE(SUBSTITUTE(連結実質赤字比率に係る赤字・黒字の構成分析!H$43,"▲", "-")), 2) &lt; 0, ABS(ROUND(VALUE(SUBSTITUTE(連結実質赤字比率に係る赤字・黒字の構成分析!H$43,"▲", "-")), 2)), NA())</f>
        <v>#VALUE!</v>
      </c>
      <c r="G27" s="159" t="e">
        <f>IF(ROUND(VALUE(SUBSTITUTE(連結実質赤字比率に係る赤字・黒字の構成分析!H$43,"▲", "-")), 2) &gt;= 0, ABS(ROUND(VALUE(SUBSTITUTE(連結実質赤字比率に係る赤字・黒字の構成分析!H$43,"▲", "-")), 2)), NA())</f>
        <v>#VALUE!</v>
      </c>
      <c r="H27" s="159" t="e">
        <f>IF(ROUND(VALUE(SUBSTITUTE(連結実質赤字比率に係る赤字・黒字の構成分析!I$43,"▲", "-")), 2) &lt; 0, ABS(ROUND(VALUE(SUBSTITUTE(連結実質赤字比率に係る赤字・黒字の構成分析!I$43,"▲", "-")), 2)), NA())</f>
        <v>#VALUE!</v>
      </c>
      <c r="I27" s="159" t="e">
        <f>IF(ROUND(VALUE(SUBSTITUTE(連結実質赤字比率に係る赤字・黒字の構成分析!I$43,"▲", "-")), 2) &gt;= 0, ABS(ROUND(VALUE(SUBSTITUTE(連結実質赤字比率に係る赤字・黒字の構成分析!I$43,"▲", "-")), 2)), NA())</f>
        <v>#VALUE!</v>
      </c>
      <c r="J27" s="159" t="e">
        <f>IF(ROUND(VALUE(SUBSTITUTE(連結実質赤字比率に係る赤字・黒字の構成分析!J$43,"▲", "-")), 2) &lt; 0, ABS(ROUND(VALUE(SUBSTITUTE(連結実質赤字比率に係る赤字・黒字の構成分析!J$43,"▲", "-")), 2)), NA())</f>
        <v>#VALUE!</v>
      </c>
      <c r="K27" s="159" t="e">
        <f>IF(ROUND(VALUE(SUBSTITUTE(連結実質赤字比率に係る赤字・黒字の構成分析!J$43,"▲", "-")), 2) &gt;= 0, ABS(ROUND(VALUE(SUBSTITUTE(連結実質赤字比率に係る赤字・黒字の構成分析!J$43,"▲", "-")), 2)), NA())</f>
        <v>#VALUE!</v>
      </c>
    </row>
    <row r="28" spans="1:11" x14ac:dyDescent="0.2">
      <c r="A28" s="159" t="str">
        <f>IF(連結実質赤字比率に係る赤字・黒字の構成分析!C$42="",NA(),連結実質赤字比率に係る赤字・黒字の構成分析!C$42)</f>
        <v>その他会計（赤字）</v>
      </c>
      <c r="B28" s="159" t="e">
        <f>IF(ROUND(VALUE(SUBSTITUTE(連結実質赤字比率に係る赤字・黒字の構成分析!F$42,"▲", "-")), 2) &lt; 0, ABS(ROUND(VALUE(SUBSTITUTE(連結実質赤字比率に係る赤字・黒字の構成分析!F$42,"▲", "-")), 2)), NA())</f>
        <v>#VALUE!</v>
      </c>
      <c r="C28" s="159" t="e">
        <f>IF(ROUND(VALUE(SUBSTITUTE(連結実質赤字比率に係る赤字・黒字の構成分析!F$42,"▲", "-")), 2) &gt;= 0, ABS(ROUND(VALUE(SUBSTITUTE(連結実質赤字比率に係る赤字・黒字の構成分析!F$42,"▲", "-")), 2)), NA())</f>
        <v>#VALUE!</v>
      </c>
      <c r="D28" s="159" t="e">
        <f>IF(ROUND(VALUE(SUBSTITUTE(連結実質赤字比率に係る赤字・黒字の構成分析!G$42,"▲", "-")), 2) &lt; 0, ABS(ROUND(VALUE(SUBSTITUTE(連結実質赤字比率に係る赤字・黒字の構成分析!G$42,"▲", "-")), 2)), NA())</f>
        <v>#VALUE!</v>
      </c>
      <c r="E28" s="159" t="e">
        <f>IF(ROUND(VALUE(SUBSTITUTE(連結実質赤字比率に係る赤字・黒字の構成分析!G$42,"▲", "-")), 2) &gt;= 0, ABS(ROUND(VALUE(SUBSTITUTE(連結実質赤字比率に係る赤字・黒字の構成分析!G$42,"▲", "-")), 2)), NA())</f>
        <v>#VALUE!</v>
      </c>
      <c r="F28" s="159" t="e">
        <f>IF(ROUND(VALUE(SUBSTITUTE(連結実質赤字比率に係る赤字・黒字の構成分析!H$42,"▲", "-")), 2) &lt; 0, ABS(ROUND(VALUE(SUBSTITUTE(連結実質赤字比率に係る赤字・黒字の構成分析!H$42,"▲", "-")), 2)), NA())</f>
        <v>#VALUE!</v>
      </c>
      <c r="G28" s="159" t="e">
        <f>IF(ROUND(VALUE(SUBSTITUTE(連結実質赤字比率に係る赤字・黒字の構成分析!H$42,"▲", "-")), 2) &gt;= 0, ABS(ROUND(VALUE(SUBSTITUTE(連結実質赤字比率に係る赤字・黒字の構成分析!H$42,"▲", "-")), 2)), NA())</f>
        <v>#VALUE!</v>
      </c>
      <c r="H28" s="159" t="e">
        <f>IF(ROUND(VALUE(SUBSTITUTE(連結実質赤字比率に係る赤字・黒字の構成分析!I$42,"▲", "-")), 2) &lt; 0, ABS(ROUND(VALUE(SUBSTITUTE(連結実質赤字比率に係る赤字・黒字の構成分析!I$42,"▲", "-")), 2)), NA())</f>
        <v>#VALUE!</v>
      </c>
      <c r="I28" s="159" t="e">
        <f>IF(ROUND(VALUE(SUBSTITUTE(連結実質赤字比率に係る赤字・黒字の構成分析!I$42,"▲", "-")), 2) &gt;= 0, ABS(ROUND(VALUE(SUBSTITUTE(連結実質赤字比率に係る赤字・黒字の構成分析!I$42,"▲", "-")), 2)), NA())</f>
        <v>#VALUE!</v>
      </c>
      <c r="J28" s="159" t="e">
        <f>IF(ROUND(VALUE(SUBSTITUTE(連結実質赤字比率に係る赤字・黒字の構成分析!J$42,"▲", "-")), 2) &lt; 0, ABS(ROUND(VALUE(SUBSTITUTE(連結実質赤字比率に係る赤字・黒字の構成分析!J$42,"▲", "-")), 2)), NA())</f>
        <v>#VALUE!</v>
      </c>
      <c r="K28" s="159" t="e">
        <f>IF(ROUND(VALUE(SUBSTITUTE(連結実質赤字比率に係る赤字・黒字の構成分析!J$42,"▲", "-")), 2) &gt;= 0, ABS(ROUND(VALUE(SUBSTITUTE(連結実質赤字比率に係る赤字・黒字の構成分析!J$42,"▲", "-")), 2)), NA())</f>
        <v>#VALUE!</v>
      </c>
    </row>
    <row r="29" spans="1:11" x14ac:dyDescent="0.2">
      <c r="A29" s="159" t="e">
        <f>IF(連結実質赤字比率に係る赤字・黒字の構成分析!C$41="",NA(),連結実質赤字比率に係る赤字・黒字の構成分析!C$41)</f>
        <v>#N/A</v>
      </c>
      <c r="B29" s="159" t="e">
        <f>IF(ROUND(VALUE(SUBSTITUTE(連結実質赤字比率に係る赤字・黒字の構成分析!F$41,"▲", "-")), 2) &lt; 0, ABS(ROUND(VALUE(SUBSTITUTE(連結実質赤字比率に係る赤字・黒字の構成分析!F$41,"▲", "-")), 2)), NA())</f>
        <v>#VALUE!</v>
      </c>
      <c r="C29" s="159" t="e">
        <f>IF(ROUND(VALUE(SUBSTITUTE(連結実質赤字比率に係る赤字・黒字の構成分析!F$41,"▲", "-")), 2) &gt;= 0, ABS(ROUND(VALUE(SUBSTITUTE(連結実質赤字比率に係る赤字・黒字の構成分析!F$41,"▲", "-")), 2)), NA())</f>
        <v>#VALUE!</v>
      </c>
      <c r="D29" s="159" t="e">
        <f>IF(ROUND(VALUE(SUBSTITUTE(連結実質赤字比率に係る赤字・黒字の構成分析!G$41,"▲", "-")), 2) &lt; 0, ABS(ROUND(VALUE(SUBSTITUTE(連結実質赤字比率に係る赤字・黒字の構成分析!G$41,"▲", "-")), 2)), NA())</f>
        <v>#VALUE!</v>
      </c>
      <c r="E29" s="159" t="e">
        <f>IF(ROUND(VALUE(SUBSTITUTE(連結実質赤字比率に係る赤字・黒字の構成分析!G$41,"▲", "-")), 2) &gt;= 0, ABS(ROUND(VALUE(SUBSTITUTE(連結実質赤字比率に係る赤字・黒字の構成分析!G$41,"▲", "-")), 2)), NA())</f>
        <v>#VALUE!</v>
      </c>
      <c r="F29" s="159" t="e">
        <f>IF(ROUND(VALUE(SUBSTITUTE(連結実質赤字比率に係る赤字・黒字の構成分析!H$41,"▲", "-")), 2) &lt; 0, ABS(ROUND(VALUE(SUBSTITUTE(連結実質赤字比率に係る赤字・黒字の構成分析!H$41,"▲", "-")), 2)), NA())</f>
        <v>#VALUE!</v>
      </c>
      <c r="G29" s="159" t="e">
        <f>IF(ROUND(VALUE(SUBSTITUTE(連結実質赤字比率に係る赤字・黒字の構成分析!H$41,"▲", "-")), 2) &gt;= 0, ABS(ROUND(VALUE(SUBSTITUTE(連結実質赤字比率に係る赤字・黒字の構成分析!H$41,"▲", "-")), 2)), NA())</f>
        <v>#VALUE!</v>
      </c>
      <c r="H29" s="159" t="e">
        <f>IF(ROUND(VALUE(SUBSTITUTE(連結実質赤字比率に係る赤字・黒字の構成分析!I$41,"▲", "-")), 2) &lt; 0, ABS(ROUND(VALUE(SUBSTITUTE(連結実質赤字比率に係る赤字・黒字の構成分析!I$41,"▲", "-")), 2)), NA())</f>
        <v>#VALUE!</v>
      </c>
      <c r="I29" s="159" t="e">
        <f>IF(ROUND(VALUE(SUBSTITUTE(連結実質赤字比率に係る赤字・黒字の構成分析!I$41,"▲", "-")), 2) &gt;= 0, ABS(ROUND(VALUE(SUBSTITUTE(連結実質赤字比率に係る赤字・黒字の構成分析!I$41,"▲", "-")), 2)), NA())</f>
        <v>#VALUE!</v>
      </c>
      <c r="J29" s="159" t="e">
        <f>IF(ROUND(VALUE(SUBSTITUTE(連結実質赤字比率に係る赤字・黒字の構成分析!J$41,"▲", "-")), 2) &lt; 0, ABS(ROUND(VALUE(SUBSTITUTE(連結実質赤字比率に係る赤字・黒字の構成分析!J$41,"▲", "-")), 2)), NA())</f>
        <v>#VALUE!</v>
      </c>
      <c r="K29" s="159" t="e">
        <f>IF(ROUND(VALUE(SUBSTITUTE(連結実質赤字比率に係る赤字・黒字の構成分析!J$41,"▲", "-")), 2) &gt;= 0, ABS(ROUND(VALUE(SUBSTITUTE(連結実質赤字比率に係る赤字・黒字の構成分析!J$41,"▲", "-")), 2)), NA())</f>
        <v>#VALUE!</v>
      </c>
    </row>
    <row r="30" spans="1:11" x14ac:dyDescent="0.2">
      <c r="A30" s="159" t="e">
        <f>IF(連結実質赤字比率に係る赤字・黒字の構成分析!C$40="",NA(),連結実質赤字比率に係る赤字・黒字の構成分析!C$40)</f>
        <v>#N/A</v>
      </c>
      <c r="B30" s="159" t="e">
        <f>IF(ROUND(VALUE(SUBSTITUTE(連結実質赤字比率に係る赤字・黒字の構成分析!F$40,"▲", "-")), 2) &lt; 0, ABS(ROUND(VALUE(SUBSTITUTE(連結実質赤字比率に係る赤字・黒字の構成分析!F$40,"▲", "-")), 2)), NA())</f>
        <v>#VALUE!</v>
      </c>
      <c r="C30" s="159" t="e">
        <f>IF(ROUND(VALUE(SUBSTITUTE(連結実質赤字比率に係る赤字・黒字の構成分析!F$40,"▲", "-")), 2) &gt;= 0, ABS(ROUND(VALUE(SUBSTITUTE(連結実質赤字比率に係る赤字・黒字の構成分析!F$40,"▲", "-")), 2)), NA())</f>
        <v>#VALUE!</v>
      </c>
      <c r="D30" s="159" t="e">
        <f>IF(ROUND(VALUE(SUBSTITUTE(連結実質赤字比率に係る赤字・黒字の構成分析!G$40,"▲", "-")), 2) &lt; 0, ABS(ROUND(VALUE(SUBSTITUTE(連結実質赤字比率に係る赤字・黒字の構成分析!G$40,"▲", "-")), 2)), NA())</f>
        <v>#VALUE!</v>
      </c>
      <c r="E30" s="159" t="e">
        <f>IF(ROUND(VALUE(SUBSTITUTE(連結実質赤字比率に係る赤字・黒字の構成分析!G$40,"▲", "-")), 2) &gt;= 0, ABS(ROUND(VALUE(SUBSTITUTE(連結実質赤字比率に係る赤字・黒字の構成分析!G$40,"▲", "-")), 2)), NA())</f>
        <v>#VALUE!</v>
      </c>
      <c r="F30" s="159" t="e">
        <f>IF(ROUND(VALUE(SUBSTITUTE(連結実質赤字比率に係る赤字・黒字の構成分析!H$40,"▲", "-")), 2) &lt; 0, ABS(ROUND(VALUE(SUBSTITUTE(連結実質赤字比率に係る赤字・黒字の構成分析!H$40,"▲", "-")), 2)), NA())</f>
        <v>#VALUE!</v>
      </c>
      <c r="G30" s="159" t="e">
        <f>IF(ROUND(VALUE(SUBSTITUTE(連結実質赤字比率に係る赤字・黒字の構成分析!H$40,"▲", "-")), 2) &gt;= 0, ABS(ROUND(VALUE(SUBSTITUTE(連結実質赤字比率に係る赤字・黒字の構成分析!H$40,"▲", "-")), 2)), NA())</f>
        <v>#VALUE!</v>
      </c>
      <c r="H30" s="159" t="e">
        <f>IF(ROUND(VALUE(SUBSTITUTE(連結実質赤字比率に係る赤字・黒字の構成分析!I$40,"▲", "-")), 2) &lt; 0, ABS(ROUND(VALUE(SUBSTITUTE(連結実質赤字比率に係る赤字・黒字の構成分析!I$40,"▲", "-")), 2)), NA())</f>
        <v>#VALUE!</v>
      </c>
      <c r="I30" s="159" t="e">
        <f>IF(ROUND(VALUE(SUBSTITUTE(連結実質赤字比率に係る赤字・黒字の構成分析!I$40,"▲", "-")), 2) &gt;= 0, ABS(ROUND(VALUE(SUBSTITUTE(連結実質赤字比率に係る赤字・黒字の構成分析!I$40,"▲", "-")), 2)), NA())</f>
        <v>#VALUE!</v>
      </c>
      <c r="J30" s="159" t="e">
        <f>IF(ROUND(VALUE(SUBSTITUTE(連結実質赤字比率に係る赤字・黒字の構成分析!J$40,"▲", "-")), 2) &lt; 0, ABS(ROUND(VALUE(SUBSTITUTE(連結実質赤字比率に係る赤字・黒字の構成分析!J$40,"▲", "-")), 2)), NA())</f>
        <v>#VALUE!</v>
      </c>
      <c r="K30" s="159" t="e">
        <f>IF(ROUND(VALUE(SUBSTITUTE(連結実質赤字比率に係る赤字・黒字の構成分析!J$40,"▲", "-")), 2) &gt;= 0, ABS(ROUND(VALUE(SUBSTITUTE(連結実質赤字比率に係る赤字・黒字の構成分析!J$40,"▲", "-")), 2)), NA())</f>
        <v>#VALUE!</v>
      </c>
    </row>
    <row r="31" spans="1:11" x14ac:dyDescent="0.2">
      <c r="A31" s="159" t="str">
        <f>IF(連結実質赤字比率に係る赤字・黒字の構成分析!C$39="",NA(),連結実質赤字比率に係る赤字・黒字の構成分析!C$39)</f>
        <v>公共下水道事業特別会計</v>
      </c>
      <c r="B31" s="159" t="e">
        <f>IF(ROUND(VALUE(SUBSTITUTE(連結実質赤字比率に係る赤字・黒字の構成分析!F$39,"▲", "-")), 2) &lt; 0, ABS(ROUND(VALUE(SUBSTITUTE(連結実質赤字比率に係る赤字・黒字の構成分析!F$39,"▲", "-")), 2)), NA())</f>
        <v>#N/A</v>
      </c>
      <c r="C31" s="159">
        <f>IF(ROUND(VALUE(SUBSTITUTE(連結実質赤字比率に係る赤字・黒字の構成分析!F$39,"▲", "-")), 2) &gt;= 0, ABS(ROUND(VALUE(SUBSTITUTE(連結実質赤字比率に係る赤字・黒字の構成分析!F$39,"▲", "-")), 2)), NA())</f>
        <v>0</v>
      </c>
      <c r="D31" s="159" t="e">
        <f>IF(ROUND(VALUE(SUBSTITUTE(連結実質赤字比率に係る赤字・黒字の構成分析!G$39,"▲", "-")), 2) &lt; 0, ABS(ROUND(VALUE(SUBSTITUTE(連結実質赤字比率に係る赤字・黒字の構成分析!G$39,"▲", "-")), 2)), NA())</f>
        <v>#N/A</v>
      </c>
      <c r="E31" s="159">
        <f>IF(ROUND(VALUE(SUBSTITUTE(連結実質赤字比率に係る赤字・黒字の構成分析!G$39,"▲", "-")), 2) &gt;= 0, ABS(ROUND(VALUE(SUBSTITUTE(連結実質赤字比率に係る赤字・黒字の構成分析!G$39,"▲", "-")), 2)), NA())</f>
        <v>0</v>
      </c>
      <c r="F31" s="159" t="e">
        <f>IF(ROUND(VALUE(SUBSTITUTE(連結実質赤字比率に係る赤字・黒字の構成分析!H$39,"▲", "-")), 2) &lt; 0, ABS(ROUND(VALUE(SUBSTITUTE(連結実質赤字比率に係る赤字・黒字の構成分析!H$39,"▲", "-")), 2)), NA())</f>
        <v>#N/A</v>
      </c>
      <c r="G31" s="159">
        <f>IF(ROUND(VALUE(SUBSTITUTE(連結実質赤字比率に係る赤字・黒字の構成分析!H$39,"▲", "-")), 2) &gt;= 0, ABS(ROUND(VALUE(SUBSTITUTE(連結実質赤字比率に係る赤字・黒字の構成分析!H$39,"▲", "-")), 2)), NA())</f>
        <v>0</v>
      </c>
      <c r="H31" s="159" t="e">
        <f>IF(ROUND(VALUE(SUBSTITUTE(連結実質赤字比率に係る赤字・黒字の構成分析!I$39,"▲", "-")), 2) &lt; 0, ABS(ROUND(VALUE(SUBSTITUTE(連結実質赤字比率に係る赤字・黒字の構成分析!I$39,"▲", "-")), 2)), NA())</f>
        <v>#N/A</v>
      </c>
      <c r="I31" s="159">
        <f>IF(ROUND(VALUE(SUBSTITUTE(連結実質赤字比率に係る赤字・黒字の構成分析!I$39,"▲", "-")), 2) &gt;= 0, ABS(ROUND(VALUE(SUBSTITUTE(連結実質赤字比率に係る赤字・黒字の構成分析!I$39,"▲", "-")), 2)), NA())</f>
        <v>0</v>
      </c>
      <c r="J31" s="159" t="e">
        <f>IF(ROUND(VALUE(SUBSTITUTE(連結実質赤字比率に係る赤字・黒字の構成分析!J$39,"▲", "-")), 2) &lt; 0, ABS(ROUND(VALUE(SUBSTITUTE(連結実質赤字比率に係る赤字・黒字の構成分析!J$39,"▲", "-")), 2)), NA())</f>
        <v>#N/A</v>
      </c>
      <c r="K31" s="159">
        <f>IF(ROUND(VALUE(SUBSTITUTE(連結実質赤字比率に係る赤字・黒字の構成分析!J$39,"▲", "-")), 2) &gt;= 0, ABS(ROUND(VALUE(SUBSTITUTE(連結実質赤字比率に係る赤字・黒字の構成分析!J$39,"▲", "-")), 2)), NA())</f>
        <v>0</v>
      </c>
    </row>
    <row r="32" spans="1:11" x14ac:dyDescent="0.2">
      <c r="A32" s="159" t="str">
        <f>IF(連結実質赤字比率に係る赤字・黒字の構成分析!C$38="",NA(),連結実質赤字比率に係る赤字・黒字の構成分析!C$38)</f>
        <v>農業集落排水事業特別会計</v>
      </c>
      <c r="B32" s="159" t="e">
        <f>IF(ROUND(VALUE(SUBSTITUTE(連結実質赤字比率に係る赤字・黒字の構成分析!F$38,"▲", "-")), 2) &lt; 0, ABS(ROUND(VALUE(SUBSTITUTE(連結実質赤字比率に係る赤字・黒字の構成分析!F$38,"▲", "-")), 2)), NA())</f>
        <v>#N/A</v>
      </c>
      <c r="C32" s="159">
        <f>IF(ROUND(VALUE(SUBSTITUTE(連結実質赤字比率に係る赤字・黒字の構成分析!F$38,"▲", "-")), 2) &gt;= 0, ABS(ROUND(VALUE(SUBSTITUTE(連結実質赤字比率に係る赤字・黒字の構成分析!F$38,"▲", "-")), 2)), NA())</f>
        <v>0</v>
      </c>
      <c r="D32" s="159" t="e">
        <f>IF(ROUND(VALUE(SUBSTITUTE(連結実質赤字比率に係る赤字・黒字の構成分析!G$38,"▲", "-")), 2) &lt; 0, ABS(ROUND(VALUE(SUBSTITUTE(連結実質赤字比率に係る赤字・黒字の構成分析!G$38,"▲", "-")), 2)), NA())</f>
        <v>#N/A</v>
      </c>
      <c r="E32" s="159">
        <f>IF(ROUND(VALUE(SUBSTITUTE(連結実質赤字比率に係る赤字・黒字の構成分析!G$38,"▲", "-")), 2) &gt;= 0, ABS(ROUND(VALUE(SUBSTITUTE(連結実質赤字比率に係る赤字・黒字の構成分析!G$38,"▲", "-")), 2)), NA())</f>
        <v>0</v>
      </c>
      <c r="F32" s="159" t="e">
        <f>IF(ROUND(VALUE(SUBSTITUTE(連結実質赤字比率に係る赤字・黒字の構成分析!H$38,"▲", "-")), 2) &lt; 0, ABS(ROUND(VALUE(SUBSTITUTE(連結実質赤字比率に係る赤字・黒字の構成分析!H$38,"▲", "-")), 2)), NA())</f>
        <v>#N/A</v>
      </c>
      <c r="G32" s="159">
        <f>IF(ROUND(VALUE(SUBSTITUTE(連結実質赤字比率に係る赤字・黒字の構成分析!H$38,"▲", "-")), 2) &gt;= 0, ABS(ROUND(VALUE(SUBSTITUTE(連結実質赤字比率に係る赤字・黒字の構成分析!H$38,"▲", "-")), 2)), NA())</f>
        <v>0</v>
      </c>
      <c r="H32" s="159" t="e">
        <f>IF(ROUND(VALUE(SUBSTITUTE(連結実質赤字比率に係る赤字・黒字の構成分析!I$38,"▲", "-")), 2) &lt; 0, ABS(ROUND(VALUE(SUBSTITUTE(連結実質赤字比率に係る赤字・黒字の構成分析!I$38,"▲", "-")), 2)), NA())</f>
        <v>#N/A</v>
      </c>
      <c r="I32" s="159">
        <f>IF(ROUND(VALUE(SUBSTITUTE(連結実質赤字比率に係る赤字・黒字の構成分析!I$38,"▲", "-")), 2) &gt;= 0, ABS(ROUND(VALUE(SUBSTITUTE(連結実質赤字比率に係る赤字・黒字の構成分析!I$38,"▲", "-")), 2)), NA())</f>
        <v>0</v>
      </c>
      <c r="J32" s="159" t="e">
        <f>IF(ROUND(VALUE(SUBSTITUTE(連結実質赤字比率に係る赤字・黒字の構成分析!J$38,"▲", "-")), 2) &lt; 0, ABS(ROUND(VALUE(SUBSTITUTE(連結実質赤字比率に係る赤字・黒字の構成分析!J$38,"▲", "-")), 2)), NA())</f>
        <v>#N/A</v>
      </c>
      <c r="K32" s="159">
        <f>IF(ROUND(VALUE(SUBSTITUTE(連結実質赤字比率に係る赤字・黒字の構成分析!J$38,"▲", "-")), 2) &gt;= 0, ABS(ROUND(VALUE(SUBSTITUTE(連結実質赤字比率に係る赤字・黒字の構成分析!J$38,"▲", "-")), 2)), NA())</f>
        <v>0</v>
      </c>
    </row>
    <row r="33" spans="1:16" x14ac:dyDescent="0.2">
      <c r="A33" s="159" t="str">
        <f>IF(連結実質赤字比率に係る赤字・黒字の構成分析!C$37="",NA(),連結実質赤字比率に係る赤字・黒字の構成分析!C$37)</f>
        <v>後期高齢者医療特別会計</v>
      </c>
      <c r="B33" s="159" t="e">
        <f>IF(ROUND(VALUE(SUBSTITUTE(連結実質赤字比率に係る赤字・黒字の構成分析!F$37,"▲", "-")), 2) &lt; 0, ABS(ROUND(VALUE(SUBSTITUTE(連結実質赤字比率に係る赤字・黒字の構成分析!F$37,"▲", "-")), 2)), NA())</f>
        <v>#N/A</v>
      </c>
      <c r="C33" s="159">
        <f>IF(ROUND(VALUE(SUBSTITUTE(連結実質赤字比率に係る赤字・黒字の構成分析!F$37,"▲", "-")), 2) &gt;= 0, ABS(ROUND(VALUE(SUBSTITUTE(連結実質赤字比率に係る赤字・黒字の構成分析!F$37,"▲", "-")), 2)), NA())</f>
        <v>0.02</v>
      </c>
      <c r="D33" s="159" t="e">
        <f>IF(ROUND(VALUE(SUBSTITUTE(連結実質赤字比率に係る赤字・黒字の構成分析!G$37,"▲", "-")), 2) &lt; 0, ABS(ROUND(VALUE(SUBSTITUTE(連結実質赤字比率に係る赤字・黒字の構成分析!G$37,"▲", "-")), 2)), NA())</f>
        <v>#N/A</v>
      </c>
      <c r="E33" s="159">
        <f>IF(ROUND(VALUE(SUBSTITUTE(連結実質赤字比率に係る赤字・黒字の構成分析!G$37,"▲", "-")), 2) &gt;= 0, ABS(ROUND(VALUE(SUBSTITUTE(連結実質赤字比率に係る赤字・黒字の構成分析!G$37,"▲", "-")), 2)), NA())</f>
        <v>0.03</v>
      </c>
      <c r="F33" s="159" t="e">
        <f>IF(ROUND(VALUE(SUBSTITUTE(連結実質赤字比率に係る赤字・黒字の構成分析!H$37,"▲", "-")), 2) &lt; 0, ABS(ROUND(VALUE(SUBSTITUTE(連結実質赤字比率に係る赤字・黒字の構成分析!H$37,"▲", "-")), 2)), NA())</f>
        <v>#N/A</v>
      </c>
      <c r="G33" s="159">
        <f>IF(ROUND(VALUE(SUBSTITUTE(連結実質赤字比率に係る赤字・黒字の構成分析!H$37,"▲", "-")), 2) &gt;= 0, ABS(ROUND(VALUE(SUBSTITUTE(連結実質赤字比率に係る赤字・黒字の構成分析!H$37,"▲", "-")), 2)), NA())</f>
        <v>0.04</v>
      </c>
      <c r="H33" s="159" t="e">
        <f>IF(ROUND(VALUE(SUBSTITUTE(連結実質赤字比率に係る赤字・黒字の構成分析!I$37,"▲", "-")), 2) &lt; 0, ABS(ROUND(VALUE(SUBSTITUTE(連結実質赤字比率に係る赤字・黒字の構成分析!I$37,"▲", "-")), 2)), NA())</f>
        <v>#N/A</v>
      </c>
      <c r="I33" s="159">
        <f>IF(ROUND(VALUE(SUBSTITUTE(連結実質赤字比率に係る赤字・黒字の構成分析!I$37,"▲", "-")), 2) &gt;= 0, ABS(ROUND(VALUE(SUBSTITUTE(連結実質赤字比率に係る赤字・黒字の構成分析!I$37,"▲", "-")), 2)), NA())</f>
        <v>0.02</v>
      </c>
      <c r="J33" s="159" t="e">
        <f>IF(ROUND(VALUE(SUBSTITUTE(連結実質赤字比率に係る赤字・黒字の構成分析!J$37,"▲", "-")), 2) &lt; 0, ABS(ROUND(VALUE(SUBSTITUTE(連結実質赤字比率に係る赤字・黒字の構成分析!J$37,"▲", "-")), 2)), NA())</f>
        <v>#N/A</v>
      </c>
      <c r="K33" s="159">
        <f>IF(ROUND(VALUE(SUBSTITUTE(連結実質赤字比率に係る赤字・黒字の構成分析!J$37,"▲", "-")), 2) &gt;= 0, ABS(ROUND(VALUE(SUBSTITUTE(連結実質赤字比率に係る赤字・黒字の構成分析!J$37,"▲", "-")), 2)), NA())</f>
        <v>0.03</v>
      </c>
    </row>
    <row r="34" spans="1:16" x14ac:dyDescent="0.2">
      <c r="A34" s="159" t="str">
        <f>IF(連結実質赤字比率に係る赤字・黒字の構成分析!C$36="",NA(),連結実質赤字比率に係る赤字・黒字の構成分析!C$36)</f>
        <v>介護保険特別会計</v>
      </c>
      <c r="B34" s="159" t="e">
        <f>IF(ROUND(VALUE(SUBSTITUTE(連結実質赤字比率に係る赤字・黒字の構成分析!F$36,"▲", "-")), 2) &lt; 0, ABS(ROUND(VALUE(SUBSTITUTE(連結実質赤字比率に係る赤字・黒字の構成分析!F$36,"▲", "-")), 2)), NA())</f>
        <v>#N/A</v>
      </c>
      <c r="C34" s="159">
        <f>IF(ROUND(VALUE(SUBSTITUTE(連結実質赤字比率に係る赤字・黒字の構成分析!F$36,"▲", "-")), 2) &gt;= 0, ABS(ROUND(VALUE(SUBSTITUTE(連結実質赤字比率に係る赤字・黒字の構成分析!F$36,"▲", "-")), 2)), NA())</f>
        <v>0.01</v>
      </c>
      <c r="D34" s="159" t="e">
        <f>IF(ROUND(VALUE(SUBSTITUTE(連結実質赤字比率に係る赤字・黒字の構成分析!G$36,"▲", "-")), 2) &lt; 0, ABS(ROUND(VALUE(SUBSTITUTE(連結実質赤字比率に係る赤字・黒字の構成分析!G$36,"▲", "-")), 2)), NA())</f>
        <v>#N/A</v>
      </c>
      <c r="E34" s="159">
        <f>IF(ROUND(VALUE(SUBSTITUTE(連結実質赤字比率に係る赤字・黒字の構成分析!G$36,"▲", "-")), 2) &gt;= 0, ABS(ROUND(VALUE(SUBSTITUTE(連結実質赤字比率に係る赤字・黒字の構成分析!G$36,"▲", "-")), 2)), NA())</f>
        <v>0.02</v>
      </c>
      <c r="F34" s="159" t="e">
        <f>IF(ROUND(VALUE(SUBSTITUTE(連結実質赤字比率に係る赤字・黒字の構成分析!H$36,"▲", "-")), 2) &lt; 0, ABS(ROUND(VALUE(SUBSTITUTE(連結実質赤字比率に係る赤字・黒字の構成分析!H$36,"▲", "-")), 2)), NA())</f>
        <v>#N/A</v>
      </c>
      <c r="G34" s="159">
        <f>IF(ROUND(VALUE(SUBSTITUTE(連結実質赤字比率に係る赤字・黒字の構成分析!H$36,"▲", "-")), 2) &gt;= 0, ABS(ROUND(VALUE(SUBSTITUTE(連結実質赤字比率に係る赤字・黒字の構成分析!H$36,"▲", "-")), 2)), NA())</f>
        <v>0.02</v>
      </c>
      <c r="H34" s="159" t="e">
        <f>IF(ROUND(VALUE(SUBSTITUTE(連結実質赤字比率に係る赤字・黒字の構成分析!I$36,"▲", "-")), 2) &lt; 0, ABS(ROUND(VALUE(SUBSTITUTE(連結実質赤字比率に係る赤字・黒字の構成分析!I$36,"▲", "-")), 2)), NA())</f>
        <v>#N/A</v>
      </c>
      <c r="I34" s="159">
        <f>IF(ROUND(VALUE(SUBSTITUTE(連結実質赤字比率に係る赤字・黒字の構成分析!I$36,"▲", "-")), 2) &gt;= 0, ABS(ROUND(VALUE(SUBSTITUTE(連結実質赤字比率に係る赤字・黒字の構成分析!I$36,"▲", "-")), 2)), NA())</f>
        <v>0.06</v>
      </c>
      <c r="J34" s="159" t="e">
        <f>IF(ROUND(VALUE(SUBSTITUTE(連結実質赤字比率に係る赤字・黒字の構成分析!J$36,"▲", "-")), 2) &lt; 0, ABS(ROUND(VALUE(SUBSTITUTE(連結実質赤字比率に係る赤字・黒字の構成分析!J$36,"▲", "-")), 2)), NA())</f>
        <v>#N/A</v>
      </c>
      <c r="K34" s="159">
        <f>IF(ROUND(VALUE(SUBSTITUTE(連結実質赤字比率に係る赤字・黒字の構成分析!J$36,"▲", "-")), 2) &gt;= 0, ABS(ROUND(VALUE(SUBSTITUTE(連結実質赤字比率に係る赤字・黒字の構成分析!J$36,"▲", "-")), 2)), NA())</f>
        <v>0.13</v>
      </c>
    </row>
    <row r="35" spans="1:16" x14ac:dyDescent="0.2">
      <c r="A35" s="159" t="str">
        <f>IF(連結実質赤字比率に係る赤字・黒字の構成分析!C$35="",NA(),連結実質赤字比率に係る赤字・黒字の構成分析!C$35)</f>
        <v>国民健康保険特別会計</v>
      </c>
      <c r="B35" s="159" t="e">
        <f>IF(ROUND(VALUE(SUBSTITUTE(連結実質赤字比率に係る赤字・黒字の構成分析!F$35,"▲", "-")), 2) &lt; 0, ABS(ROUND(VALUE(SUBSTITUTE(連結実質赤字比率に係る赤字・黒字の構成分析!F$35,"▲", "-")), 2)), NA())</f>
        <v>#N/A</v>
      </c>
      <c r="C35" s="159">
        <f>IF(ROUND(VALUE(SUBSTITUTE(連結実質赤字比率に係る赤字・黒字の構成分析!F$35,"▲", "-")), 2) &gt;= 0, ABS(ROUND(VALUE(SUBSTITUTE(連結実質赤字比率に係る赤字・黒字の構成分析!F$35,"▲", "-")), 2)), NA())</f>
        <v>1.77</v>
      </c>
      <c r="D35" s="159" t="e">
        <f>IF(ROUND(VALUE(SUBSTITUTE(連結実質赤字比率に係る赤字・黒字の構成分析!G$35,"▲", "-")), 2) &lt; 0, ABS(ROUND(VALUE(SUBSTITUTE(連結実質赤字比率に係る赤字・黒字の構成分析!G$35,"▲", "-")), 2)), NA())</f>
        <v>#N/A</v>
      </c>
      <c r="E35" s="159">
        <f>IF(ROUND(VALUE(SUBSTITUTE(連結実質赤字比率に係る赤字・黒字の構成分析!G$35,"▲", "-")), 2) &gt;= 0, ABS(ROUND(VALUE(SUBSTITUTE(連結実質赤字比率に係る赤字・黒字の構成分析!G$35,"▲", "-")), 2)), NA())</f>
        <v>1.63</v>
      </c>
      <c r="F35" s="159" t="e">
        <f>IF(ROUND(VALUE(SUBSTITUTE(連結実質赤字比率に係る赤字・黒字の構成分析!H$35,"▲", "-")), 2) &lt; 0, ABS(ROUND(VALUE(SUBSTITUTE(連結実質赤字比率に係る赤字・黒字の構成分析!H$35,"▲", "-")), 2)), NA())</f>
        <v>#N/A</v>
      </c>
      <c r="G35" s="159">
        <f>IF(ROUND(VALUE(SUBSTITUTE(連結実質赤字比率に係る赤字・黒字の構成分析!H$35,"▲", "-")), 2) &gt;= 0, ABS(ROUND(VALUE(SUBSTITUTE(連結実質赤字比率に係る赤字・黒字の構成分析!H$35,"▲", "-")), 2)), NA())</f>
        <v>1.37</v>
      </c>
      <c r="H35" s="159" t="e">
        <f>IF(ROUND(VALUE(SUBSTITUTE(連結実質赤字比率に係る赤字・黒字の構成分析!I$35,"▲", "-")), 2) &lt; 0, ABS(ROUND(VALUE(SUBSTITUTE(連結実質赤字比率に係る赤字・黒字の構成分析!I$35,"▲", "-")), 2)), NA())</f>
        <v>#N/A</v>
      </c>
      <c r="I35" s="159">
        <f>IF(ROUND(VALUE(SUBSTITUTE(連結実質赤字比率に係る赤字・黒字の構成分析!I$35,"▲", "-")), 2) &gt;= 0, ABS(ROUND(VALUE(SUBSTITUTE(連結実質赤字比率に係る赤字・黒字の構成分析!I$35,"▲", "-")), 2)), NA())</f>
        <v>1.51</v>
      </c>
      <c r="J35" s="159" t="e">
        <f>IF(ROUND(VALUE(SUBSTITUTE(連結実質赤字比率に係る赤字・黒字の構成分析!J$35,"▲", "-")), 2) &lt; 0, ABS(ROUND(VALUE(SUBSTITUTE(連結実質赤字比率に係る赤字・黒字の構成分析!J$35,"▲", "-")), 2)), NA())</f>
        <v>#N/A</v>
      </c>
      <c r="K35" s="159">
        <f>IF(ROUND(VALUE(SUBSTITUTE(連結実質赤字比率に係る赤字・黒字の構成分析!J$35,"▲", "-")), 2) &gt;= 0, ABS(ROUND(VALUE(SUBSTITUTE(連結実質赤字比率に係る赤字・黒字の構成分析!J$35,"▲", "-")), 2)), NA())</f>
        <v>2.0299999999999998</v>
      </c>
    </row>
    <row r="36" spans="1:16" x14ac:dyDescent="0.2">
      <c r="A36" s="159" t="str">
        <f>IF(連結実質赤字比率に係る赤字・黒字の構成分析!C$34="",NA(),連結実質赤字比率に係る赤字・黒字の構成分析!C$34)</f>
        <v>一般会計</v>
      </c>
      <c r="B36" s="159" t="e">
        <f>IF(ROUND(VALUE(SUBSTITUTE(連結実質赤字比率に係る赤字・黒字の構成分析!F$34,"▲", "-")), 2) &lt; 0, ABS(ROUND(VALUE(SUBSTITUTE(連結実質赤字比率に係る赤字・黒字の構成分析!F$34,"▲", "-")), 2)), NA())</f>
        <v>#N/A</v>
      </c>
      <c r="C36" s="159">
        <f>IF(ROUND(VALUE(SUBSTITUTE(連結実質赤字比率に係る赤字・黒字の構成分析!F$34,"▲", "-")), 2) &gt;= 0, ABS(ROUND(VALUE(SUBSTITUTE(連結実質赤字比率に係る赤字・黒字の構成分析!F$34,"▲", "-")), 2)), NA())</f>
        <v>3.41</v>
      </c>
      <c r="D36" s="159" t="e">
        <f>IF(ROUND(VALUE(SUBSTITUTE(連結実質赤字比率に係る赤字・黒字の構成分析!G$34,"▲", "-")), 2) &lt; 0, ABS(ROUND(VALUE(SUBSTITUTE(連結実質赤字比率に係る赤字・黒字の構成分析!G$34,"▲", "-")), 2)), NA())</f>
        <v>#N/A</v>
      </c>
      <c r="E36" s="159">
        <f>IF(ROUND(VALUE(SUBSTITUTE(連結実質赤字比率に係る赤字・黒字の構成分析!G$34,"▲", "-")), 2) &gt;= 0, ABS(ROUND(VALUE(SUBSTITUTE(連結実質赤字比率に係る赤字・黒字の構成分析!G$34,"▲", "-")), 2)), NA())</f>
        <v>3.29</v>
      </c>
      <c r="F36" s="159" t="e">
        <f>IF(ROUND(VALUE(SUBSTITUTE(連結実質赤字比率に係る赤字・黒字の構成分析!H$34,"▲", "-")), 2) &lt; 0, ABS(ROUND(VALUE(SUBSTITUTE(連結実質赤字比率に係る赤字・黒字の構成分析!H$34,"▲", "-")), 2)), NA())</f>
        <v>#N/A</v>
      </c>
      <c r="G36" s="159">
        <f>IF(ROUND(VALUE(SUBSTITUTE(連結実質赤字比率に係る赤字・黒字の構成分析!H$34,"▲", "-")), 2) &gt;= 0, ABS(ROUND(VALUE(SUBSTITUTE(連結実質赤字比率に係る赤字・黒字の構成分析!H$34,"▲", "-")), 2)), NA())</f>
        <v>3.66</v>
      </c>
      <c r="H36" s="159" t="e">
        <f>IF(ROUND(VALUE(SUBSTITUTE(連結実質赤字比率に係る赤字・黒字の構成分析!I$34,"▲", "-")), 2) &lt; 0, ABS(ROUND(VALUE(SUBSTITUTE(連結実質赤字比率に係る赤字・黒字の構成分析!I$34,"▲", "-")), 2)), NA())</f>
        <v>#N/A</v>
      </c>
      <c r="I36" s="159">
        <f>IF(ROUND(VALUE(SUBSTITUTE(連結実質赤字比率に係る赤字・黒字の構成分析!I$34,"▲", "-")), 2) &gt;= 0, ABS(ROUND(VALUE(SUBSTITUTE(連結実質赤字比率に係る赤字・黒字の構成分析!I$34,"▲", "-")), 2)), NA())</f>
        <v>4.1399999999999997</v>
      </c>
      <c r="J36" s="159" t="e">
        <f>IF(ROUND(VALUE(SUBSTITUTE(連結実質赤字比率に係る赤字・黒字の構成分析!J$34,"▲", "-")), 2) &lt; 0, ABS(ROUND(VALUE(SUBSTITUTE(連結実質赤字比率に係る赤字・黒字の構成分析!J$34,"▲", "-")), 2)), NA())</f>
        <v>#N/A</v>
      </c>
      <c r="K36" s="159">
        <f>IF(ROUND(VALUE(SUBSTITUTE(連結実質赤字比率に係る赤字・黒字の構成分析!J$34,"▲", "-")), 2) &gt;= 0, ABS(ROUND(VALUE(SUBSTITUTE(連結実質赤字比率に係る赤字・黒字の構成分析!J$34,"▲", "-")), 2)), NA())</f>
        <v>2.95</v>
      </c>
    </row>
    <row r="39" spans="1:16" x14ac:dyDescent="0.2">
      <c r="A39" s="128" t="s">
        <v>54</v>
      </c>
    </row>
    <row r="40" spans="1:16" x14ac:dyDescent="0.2">
      <c r="A40" s="160"/>
      <c r="B40" s="160" t="str">
        <f>'実質公債費比率（分子）の構造'!K$44</f>
        <v>H25</v>
      </c>
      <c r="C40" s="160"/>
      <c r="D40" s="160"/>
      <c r="E40" s="160" t="str">
        <f>'実質公債費比率（分子）の構造'!L$44</f>
        <v>H26</v>
      </c>
      <c r="F40" s="160"/>
      <c r="G40" s="160"/>
      <c r="H40" s="160" t="str">
        <f>'実質公債費比率（分子）の構造'!M$44</f>
        <v>H27</v>
      </c>
      <c r="I40" s="160"/>
      <c r="J40" s="160"/>
      <c r="K40" s="160" t="str">
        <f>'実質公債費比率（分子）の構造'!N$44</f>
        <v>H28</v>
      </c>
      <c r="L40" s="160"/>
      <c r="M40" s="160"/>
      <c r="N40" s="160" t="str">
        <f>'実質公債費比率（分子）の構造'!O$44</f>
        <v>H29</v>
      </c>
      <c r="O40" s="160"/>
      <c r="P40" s="160"/>
    </row>
    <row r="41" spans="1:16" x14ac:dyDescent="0.2">
      <c r="A41" s="160"/>
      <c r="B41" s="160" t="s">
        <v>55</v>
      </c>
      <c r="C41" s="160"/>
      <c r="D41" s="160" t="s">
        <v>56</v>
      </c>
      <c r="E41" s="160" t="s">
        <v>55</v>
      </c>
      <c r="F41" s="160"/>
      <c r="G41" s="160" t="s">
        <v>56</v>
      </c>
      <c r="H41" s="160" t="s">
        <v>55</v>
      </c>
      <c r="I41" s="160"/>
      <c r="J41" s="160" t="s">
        <v>56</v>
      </c>
      <c r="K41" s="160" t="s">
        <v>55</v>
      </c>
      <c r="L41" s="160"/>
      <c r="M41" s="160" t="s">
        <v>56</v>
      </c>
      <c r="N41" s="160" t="s">
        <v>55</v>
      </c>
      <c r="O41" s="160"/>
      <c r="P41" s="160" t="s">
        <v>56</v>
      </c>
    </row>
    <row r="42" spans="1:16" x14ac:dyDescent="0.2">
      <c r="A42" s="160" t="s">
        <v>57</v>
      </c>
      <c r="B42" s="160"/>
      <c r="C42" s="160"/>
      <c r="D42" s="160">
        <f>'実質公債費比率（分子）の構造'!K$52</f>
        <v>2508</v>
      </c>
      <c r="E42" s="160"/>
      <c r="F42" s="160"/>
      <c r="G42" s="160">
        <f>'実質公債費比率（分子）の構造'!L$52</f>
        <v>2575</v>
      </c>
      <c r="H42" s="160"/>
      <c r="I42" s="160"/>
      <c r="J42" s="160">
        <f>'実質公債費比率（分子）の構造'!M$52</f>
        <v>2637</v>
      </c>
      <c r="K42" s="160"/>
      <c r="L42" s="160"/>
      <c r="M42" s="160">
        <f>'実質公債費比率（分子）の構造'!N$52</f>
        <v>2719</v>
      </c>
      <c r="N42" s="160"/>
      <c r="O42" s="160"/>
      <c r="P42" s="160">
        <f>'実質公債費比率（分子）の構造'!O$52</f>
        <v>2699</v>
      </c>
    </row>
    <row r="43" spans="1:16" x14ac:dyDescent="0.2">
      <c r="A43" s="160" t="s">
        <v>58</v>
      </c>
      <c r="B43" s="160" t="str">
        <f>'実質公債費比率（分子）の構造'!K$51</f>
        <v>-</v>
      </c>
      <c r="C43" s="160"/>
      <c r="D43" s="160"/>
      <c r="E43" s="160">
        <f>'実質公債費比率（分子）の構造'!L$51</f>
        <v>0</v>
      </c>
      <c r="F43" s="160"/>
      <c r="G43" s="160"/>
      <c r="H43" s="160">
        <f>'実質公債費比率（分子）の構造'!M$51</f>
        <v>0</v>
      </c>
      <c r="I43" s="160"/>
      <c r="J43" s="160"/>
      <c r="K43" s="160">
        <f>'実質公債費比率（分子）の構造'!N$51</f>
        <v>0</v>
      </c>
      <c r="L43" s="160"/>
      <c r="M43" s="160"/>
      <c r="N43" s="160">
        <f>'実質公債費比率（分子）の構造'!O$51</f>
        <v>0</v>
      </c>
      <c r="O43" s="160"/>
      <c r="P43" s="160"/>
    </row>
    <row r="44" spans="1:16" x14ac:dyDescent="0.2">
      <c r="A44" s="160" t="s">
        <v>59</v>
      </c>
      <c r="B44" s="160">
        <f>'実質公債費比率（分子）の構造'!K$50</f>
        <v>133</v>
      </c>
      <c r="C44" s="160"/>
      <c r="D44" s="160"/>
      <c r="E44" s="160">
        <f>'実質公債費比率（分子）の構造'!L$50</f>
        <v>127</v>
      </c>
      <c r="F44" s="160"/>
      <c r="G44" s="160"/>
      <c r="H44" s="160">
        <f>'実質公債費比率（分子）の構造'!M$50</f>
        <v>54</v>
      </c>
      <c r="I44" s="160"/>
      <c r="J44" s="160"/>
      <c r="K44" s="160">
        <f>'実質公債費比率（分子）の構造'!N$50</f>
        <v>50</v>
      </c>
      <c r="L44" s="160"/>
      <c r="M44" s="160"/>
      <c r="N44" s="160">
        <f>'実質公債費比率（分子）の構造'!O$50</f>
        <v>47</v>
      </c>
      <c r="O44" s="160"/>
      <c r="P44" s="160"/>
    </row>
    <row r="45" spans="1:16" x14ac:dyDescent="0.2">
      <c r="A45" s="160" t="s">
        <v>60</v>
      </c>
      <c r="B45" s="160">
        <f>'実質公債費比率（分子）の構造'!K$49</f>
        <v>40</v>
      </c>
      <c r="C45" s="160"/>
      <c r="D45" s="160"/>
      <c r="E45" s="160">
        <f>'実質公債費比率（分子）の構造'!L$49</f>
        <v>51</v>
      </c>
      <c r="F45" s="160"/>
      <c r="G45" s="160"/>
      <c r="H45" s="160">
        <f>'実質公債費比率（分子）の構造'!M$49</f>
        <v>98</v>
      </c>
      <c r="I45" s="160"/>
      <c r="J45" s="160"/>
      <c r="K45" s="160">
        <f>'実質公債費比率（分子）の構造'!N$49</f>
        <v>117</v>
      </c>
      <c r="L45" s="160"/>
      <c r="M45" s="160"/>
      <c r="N45" s="160">
        <f>'実質公債費比率（分子）の構造'!O$49</f>
        <v>125</v>
      </c>
      <c r="O45" s="160"/>
      <c r="P45" s="160"/>
    </row>
    <row r="46" spans="1:16" x14ac:dyDescent="0.2">
      <c r="A46" s="160" t="s">
        <v>61</v>
      </c>
      <c r="B46" s="160">
        <f>'実質公債費比率（分子）の構造'!K$48</f>
        <v>503</v>
      </c>
      <c r="C46" s="160"/>
      <c r="D46" s="160"/>
      <c r="E46" s="160">
        <f>'実質公債費比率（分子）の構造'!L$48</f>
        <v>520</v>
      </c>
      <c r="F46" s="160"/>
      <c r="G46" s="160"/>
      <c r="H46" s="160">
        <f>'実質公債費比率（分子）の構造'!M$48</f>
        <v>563</v>
      </c>
      <c r="I46" s="160"/>
      <c r="J46" s="160"/>
      <c r="K46" s="160">
        <f>'実質公債費比率（分子）の構造'!N$48</f>
        <v>598</v>
      </c>
      <c r="L46" s="160"/>
      <c r="M46" s="160"/>
      <c r="N46" s="160">
        <f>'実質公債費比率（分子）の構造'!O$48</f>
        <v>594</v>
      </c>
      <c r="O46" s="160"/>
      <c r="P46" s="160"/>
    </row>
    <row r="47" spans="1:16" x14ac:dyDescent="0.2">
      <c r="A47" s="160" t="s">
        <v>62</v>
      </c>
      <c r="B47" s="160" t="str">
        <f>'実質公債費比率（分子）の構造'!K$47</f>
        <v>-</v>
      </c>
      <c r="C47" s="160"/>
      <c r="D47" s="160"/>
      <c r="E47" s="160" t="str">
        <f>'実質公債費比率（分子）の構造'!L$47</f>
        <v>-</v>
      </c>
      <c r="F47" s="160"/>
      <c r="G47" s="160"/>
      <c r="H47" s="160" t="str">
        <f>'実質公債費比率（分子）の構造'!M$47</f>
        <v>-</v>
      </c>
      <c r="I47" s="160"/>
      <c r="J47" s="160"/>
      <c r="K47" s="160" t="str">
        <f>'実質公債費比率（分子）の構造'!N$47</f>
        <v>-</v>
      </c>
      <c r="L47" s="160"/>
      <c r="M47" s="160"/>
      <c r="N47" s="160" t="str">
        <f>'実質公債費比率（分子）の構造'!O$47</f>
        <v>-</v>
      </c>
      <c r="O47" s="160"/>
      <c r="P47" s="160"/>
    </row>
    <row r="48" spans="1:16" x14ac:dyDescent="0.2">
      <c r="A48" s="160" t="s">
        <v>63</v>
      </c>
      <c r="B48" s="160" t="str">
        <f>'実質公債費比率（分子）の構造'!K$46</f>
        <v>-</v>
      </c>
      <c r="C48" s="160"/>
      <c r="D48" s="160"/>
      <c r="E48" s="160" t="str">
        <f>'実質公債費比率（分子）の構造'!L$46</f>
        <v>-</v>
      </c>
      <c r="F48" s="160"/>
      <c r="G48" s="160"/>
      <c r="H48" s="160" t="str">
        <f>'実質公債費比率（分子）の構造'!M$46</f>
        <v>-</v>
      </c>
      <c r="I48" s="160"/>
      <c r="J48" s="160"/>
      <c r="K48" s="160" t="str">
        <f>'実質公債費比率（分子）の構造'!N$46</f>
        <v>-</v>
      </c>
      <c r="L48" s="160"/>
      <c r="M48" s="160"/>
      <c r="N48" s="160" t="str">
        <f>'実質公債費比率（分子）の構造'!O$46</f>
        <v>-</v>
      </c>
      <c r="O48" s="160"/>
      <c r="P48" s="160"/>
    </row>
    <row r="49" spans="1:16" x14ac:dyDescent="0.2">
      <c r="A49" s="160" t="s">
        <v>64</v>
      </c>
      <c r="B49" s="160">
        <f>'実質公債費比率（分子）の構造'!K$45</f>
        <v>3333</v>
      </c>
      <c r="C49" s="160"/>
      <c r="D49" s="160"/>
      <c r="E49" s="160">
        <f>'実質公債費比率（分子）の構造'!L$45</f>
        <v>3265</v>
      </c>
      <c r="F49" s="160"/>
      <c r="G49" s="160"/>
      <c r="H49" s="160">
        <f>'実質公債費比率（分子）の構造'!M$45</f>
        <v>3235</v>
      </c>
      <c r="I49" s="160"/>
      <c r="J49" s="160"/>
      <c r="K49" s="160">
        <f>'実質公債費比率（分子）の構造'!N$45</f>
        <v>3244</v>
      </c>
      <c r="L49" s="160"/>
      <c r="M49" s="160"/>
      <c r="N49" s="160">
        <f>'実質公債費比率（分子）の構造'!O$45</f>
        <v>3220</v>
      </c>
      <c r="O49" s="160"/>
      <c r="P49" s="160"/>
    </row>
    <row r="50" spans="1:16" x14ac:dyDescent="0.2">
      <c r="A50" s="160" t="s">
        <v>65</v>
      </c>
      <c r="B50" s="160" t="e">
        <f>NA()</f>
        <v>#N/A</v>
      </c>
      <c r="C50" s="160">
        <f>IF(ISNUMBER('実質公債費比率（分子）の構造'!K$53),'実質公債費比率（分子）の構造'!K$53,NA())</f>
        <v>1501</v>
      </c>
      <c r="D50" s="160" t="e">
        <f>NA()</f>
        <v>#N/A</v>
      </c>
      <c r="E50" s="160" t="e">
        <f>NA()</f>
        <v>#N/A</v>
      </c>
      <c r="F50" s="160">
        <f>IF(ISNUMBER('実質公債費比率（分子）の構造'!L$53),'実質公債費比率（分子）の構造'!L$53,NA())</f>
        <v>1388</v>
      </c>
      <c r="G50" s="160" t="e">
        <f>NA()</f>
        <v>#N/A</v>
      </c>
      <c r="H50" s="160" t="e">
        <f>NA()</f>
        <v>#N/A</v>
      </c>
      <c r="I50" s="160">
        <f>IF(ISNUMBER('実質公債費比率（分子）の構造'!M$53),'実質公債費比率（分子）の構造'!M$53,NA())</f>
        <v>1313</v>
      </c>
      <c r="J50" s="160" t="e">
        <f>NA()</f>
        <v>#N/A</v>
      </c>
      <c r="K50" s="160" t="e">
        <f>NA()</f>
        <v>#N/A</v>
      </c>
      <c r="L50" s="160">
        <f>IF(ISNUMBER('実質公債費比率（分子）の構造'!N$53),'実質公債費比率（分子）の構造'!N$53,NA())</f>
        <v>1290</v>
      </c>
      <c r="M50" s="160" t="e">
        <f>NA()</f>
        <v>#N/A</v>
      </c>
      <c r="N50" s="160" t="e">
        <f>NA()</f>
        <v>#N/A</v>
      </c>
      <c r="O50" s="160">
        <f>IF(ISNUMBER('実質公債費比率（分子）の構造'!O$53),'実質公債費比率（分子）の構造'!O$53,NA())</f>
        <v>1287</v>
      </c>
      <c r="P50" s="160" t="e">
        <f>NA()</f>
        <v>#N/A</v>
      </c>
    </row>
    <row r="53" spans="1:16" x14ac:dyDescent="0.2">
      <c r="A53" s="128" t="s">
        <v>66</v>
      </c>
    </row>
    <row r="54" spans="1:16" x14ac:dyDescent="0.2">
      <c r="A54" s="159"/>
      <c r="B54" s="159" t="str">
        <f>'将来負担比率（分子）の構造'!I$40</f>
        <v>H25</v>
      </c>
      <c r="C54" s="159"/>
      <c r="D54" s="159"/>
      <c r="E54" s="159" t="str">
        <f>'将来負担比率（分子）の構造'!J$40</f>
        <v>H26</v>
      </c>
      <c r="F54" s="159"/>
      <c r="G54" s="159"/>
      <c r="H54" s="159" t="str">
        <f>'将来負担比率（分子）の構造'!K$40</f>
        <v>H27</v>
      </c>
      <c r="I54" s="159"/>
      <c r="J54" s="159"/>
      <c r="K54" s="159" t="str">
        <f>'将来負担比率（分子）の構造'!L$40</f>
        <v>H28</v>
      </c>
      <c r="L54" s="159"/>
      <c r="M54" s="159"/>
      <c r="N54" s="159" t="str">
        <f>'将来負担比率（分子）の構造'!M$40</f>
        <v>H29</v>
      </c>
      <c r="O54" s="159"/>
      <c r="P54" s="159"/>
    </row>
    <row r="55" spans="1:16" x14ac:dyDescent="0.2">
      <c r="A55" s="159"/>
      <c r="B55" s="159" t="s">
        <v>67</v>
      </c>
      <c r="C55" s="159"/>
      <c r="D55" s="159" t="s">
        <v>68</v>
      </c>
      <c r="E55" s="159" t="s">
        <v>67</v>
      </c>
      <c r="F55" s="159"/>
      <c r="G55" s="159" t="s">
        <v>68</v>
      </c>
      <c r="H55" s="159" t="s">
        <v>67</v>
      </c>
      <c r="I55" s="159"/>
      <c r="J55" s="159" t="s">
        <v>68</v>
      </c>
      <c r="K55" s="159" t="s">
        <v>67</v>
      </c>
      <c r="L55" s="159"/>
      <c r="M55" s="159" t="s">
        <v>68</v>
      </c>
      <c r="N55" s="159" t="s">
        <v>67</v>
      </c>
      <c r="O55" s="159"/>
      <c r="P55" s="159" t="s">
        <v>68</v>
      </c>
    </row>
    <row r="56" spans="1:16" x14ac:dyDescent="0.2">
      <c r="A56" s="159" t="s">
        <v>37</v>
      </c>
      <c r="B56" s="159"/>
      <c r="C56" s="159"/>
      <c r="D56" s="159">
        <f>'将来負担比率（分子）の構造'!I$52</f>
        <v>28852</v>
      </c>
      <c r="E56" s="159"/>
      <c r="F56" s="159"/>
      <c r="G56" s="159">
        <f>'将来負担比率（分子）の構造'!J$52</f>
        <v>29509</v>
      </c>
      <c r="H56" s="159"/>
      <c r="I56" s="159"/>
      <c r="J56" s="159">
        <f>'将来負担比率（分子）の構造'!K$52</f>
        <v>28570</v>
      </c>
      <c r="K56" s="159"/>
      <c r="L56" s="159"/>
      <c r="M56" s="159">
        <f>'将来負担比率（分子）の構造'!L$52</f>
        <v>29357</v>
      </c>
      <c r="N56" s="159"/>
      <c r="O56" s="159"/>
      <c r="P56" s="159">
        <f>'将来負担比率（分子）の構造'!M$52</f>
        <v>29327</v>
      </c>
    </row>
    <row r="57" spans="1:16" x14ac:dyDescent="0.2">
      <c r="A57" s="159" t="s">
        <v>36</v>
      </c>
      <c r="B57" s="159"/>
      <c r="C57" s="159"/>
      <c r="D57" s="159">
        <f>'将来負担比率（分子）の構造'!I$51</f>
        <v>1994</v>
      </c>
      <c r="E57" s="159"/>
      <c r="F57" s="159"/>
      <c r="G57" s="159">
        <f>'将来負担比率（分子）の構造'!J$51</f>
        <v>2072</v>
      </c>
      <c r="H57" s="159"/>
      <c r="I57" s="159"/>
      <c r="J57" s="159">
        <f>'将来負担比率（分子）の構造'!K$51</f>
        <v>2343</v>
      </c>
      <c r="K57" s="159"/>
      <c r="L57" s="159"/>
      <c r="M57" s="159">
        <f>'将来負担比率（分子）の構造'!L$51</f>
        <v>2492</v>
      </c>
      <c r="N57" s="159"/>
      <c r="O57" s="159"/>
      <c r="P57" s="159">
        <f>'将来負担比率（分子）の構造'!M$51</f>
        <v>2786</v>
      </c>
    </row>
    <row r="58" spans="1:16" x14ac:dyDescent="0.2">
      <c r="A58" s="159" t="s">
        <v>35</v>
      </c>
      <c r="B58" s="159"/>
      <c r="C58" s="159"/>
      <c r="D58" s="159">
        <f>'将来負担比率（分子）の構造'!I$50</f>
        <v>4468</v>
      </c>
      <c r="E58" s="159"/>
      <c r="F58" s="159"/>
      <c r="G58" s="159">
        <f>'将来負担比率（分子）の構造'!J$50</f>
        <v>5179</v>
      </c>
      <c r="H58" s="159"/>
      <c r="I58" s="159"/>
      <c r="J58" s="159">
        <f>'将来負担比率（分子）の構造'!K$50</f>
        <v>6208</v>
      </c>
      <c r="K58" s="159"/>
      <c r="L58" s="159"/>
      <c r="M58" s="159">
        <f>'将来負担比率（分子）の構造'!L$50</f>
        <v>7485</v>
      </c>
      <c r="N58" s="159"/>
      <c r="O58" s="159"/>
      <c r="P58" s="159">
        <f>'将来負担比率（分子）の構造'!M$50</f>
        <v>7840</v>
      </c>
    </row>
    <row r="59" spans="1:16" x14ac:dyDescent="0.2">
      <c r="A59" s="159" t="s">
        <v>33</v>
      </c>
      <c r="B59" s="159" t="str">
        <f>'将来負担比率（分子）の構造'!I$49</f>
        <v>-</v>
      </c>
      <c r="C59" s="159"/>
      <c r="D59" s="159"/>
      <c r="E59" s="159" t="str">
        <f>'将来負担比率（分子）の構造'!J$49</f>
        <v>-</v>
      </c>
      <c r="F59" s="159"/>
      <c r="G59" s="159"/>
      <c r="H59" s="159" t="str">
        <f>'将来負担比率（分子）の構造'!K$49</f>
        <v>-</v>
      </c>
      <c r="I59" s="159"/>
      <c r="J59" s="159"/>
      <c r="K59" s="159" t="str">
        <f>'将来負担比率（分子）の構造'!L$49</f>
        <v>-</v>
      </c>
      <c r="L59" s="159"/>
      <c r="M59" s="159"/>
      <c r="N59" s="159" t="str">
        <f>'将来負担比率（分子）の構造'!M$49</f>
        <v>-</v>
      </c>
      <c r="O59" s="159"/>
      <c r="P59" s="159"/>
    </row>
    <row r="60" spans="1:16" x14ac:dyDescent="0.2">
      <c r="A60" s="159" t="s">
        <v>32</v>
      </c>
      <c r="B60" s="159" t="str">
        <f>'将来負担比率（分子）の構造'!I$48</f>
        <v>-</v>
      </c>
      <c r="C60" s="159"/>
      <c r="D60" s="159"/>
      <c r="E60" s="159" t="str">
        <f>'将来負担比率（分子）の構造'!J$48</f>
        <v>-</v>
      </c>
      <c r="F60" s="159"/>
      <c r="G60" s="159"/>
      <c r="H60" s="159" t="str">
        <f>'将来負担比率（分子）の構造'!K$48</f>
        <v>-</v>
      </c>
      <c r="I60" s="159"/>
      <c r="J60" s="159"/>
      <c r="K60" s="159" t="str">
        <f>'将来負担比率（分子）の構造'!L$48</f>
        <v>-</v>
      </c>
      <c r="L60" s="159"/>
      <c r="M60" s="159"/>
      <c r="N60" s="159" t="str">
        <f>'将来負担比率（分子）の構造'!M$48</f>
        <v>-</v>
      </c>
      <c r="O60" s="159"/>
      <c r="P60" s="159"/>
    </row>
    <row r="61" spans="1:16" x14ac:dyDescent="0.2">
      <c r="A61" s="159" t="s">
        <v>30</v>
      </c>
      <c r="B61" s="159" t="str">
        <f>'将来負担比率（分子）の構造'!I$46</f>
        <v>-</v>
      </c>
      <c r="C61" s="159"/>
      <c r="D61" s="159"/>
      <c r="E61" s="159" t="str">
        <f>'将来負担比率（分子）の構造'!J$46</f>
        <v>-</v>
      </c>
      <c r="F61" s="159"/>
      <c r="G61" s="159"/>
      <c r="H61" s="159" t="str">
        <f>'将来負担比率（分子）の構造'!K$46</f>
        <v>-</v>
      </c>
      <c r="I61" s="159"/>
      <c r="J61" s="159"/>
      <c r="K61" s="159" t="str">
        <f>'将来負担比率（分子）の構造'!L$46</f>
        <v>-</v>
      </c>
      <c r="L61" s="159"/>
      <c r="M61" s="159"/>
      <c r="N61" s="159" t="str">
        <f>'将来負担比率（分子）の構造'!M$46</f>
        <v>-</v>
      </c>
      <c r="O61" s="159"/>
      <c r="P61" s="159"/>
    </row>
    <row r="62" spans="1:16" x14ac:dyDescent="0.2">
      <c r="A62" s="159" t="s">
        <v>29</v>
      </c>
      <c r="B62" s="159">
        <f>'将来負担比率（分子）の構造'!I$45</f>
        <v>5274</v>
      </c>
      <c r="C62" s="159"/>
      <c r="D62" s="159"/>
      <c r="E62" s="159">
        <f>'将来負担比率（分子）の構造'!J$45</f>
        <v>4966</v>
      </c>
      <c r="F62" s="159"/>
      <c r="G62" s="159"/>
      <c r="H62" s="159">
        <f>'将来負担比率（分子）の構造'!K$45</f>
        <v>4318</v>
      </c>
      <c r="I62" s="159"/>
      <c r="J62" s="159"/>
      <c r="K62" s="159">
        <f>'将来負担比率（分子）の構造'!L$45</f>
        <v>4309</v>
      </c>
      <c r="L62" s="159"/>
      <c r="M62" s="159"/>
      <c r="N62" s="159">
        <f>'将来負担比率（分子）の構造'!M$45</f>
        <v>4094</v>
      </c>
      <c r="O62" s="159"/>
      <c r="P62" s="159"/>
    </row>
    <row r="63" spans="1:16" x14ac:dyDescent="0.2">
      <c r="A63" s="159" t="s">
        <v>28</v>
      </c>
      <c r="B63" s="159">
        <f>'将来負担比率（分子）の構造'!I$44</f>
        <v>1323</v>
      </c>
      <c r="C63" s="159"/>
      <c r="D63" s="159"/>
      <c r="E63" s="159">
        <f>'将来負担比率（分子）の構造'!J$44</f>
        <v>1460</v>
      </c>
      <c r="F63" s="159"/>
      <c r="G63" s="159"/>
      <c r="H63" s="159">
        <f>'将来負担比率（分子）の構造'!K$44</f>
        <v>1573</v>
      </c>
      <c r="I63" s="159"/>
      <c r="J63" s="159"/>
      <c r="K63" s="159">
        <f>'将来負担比率（分子）の構造'!L$44</f>
        <v>1755</v>
      </c>
      <c r="L63" s="159"/>
      <c r="M63" s="159"/>
      <c r="N63" s="159">
        <f>'将来負担比率（分子）の構造'!M$44</f>
        <v>1960</v>
      </c>
      <c r="O63" s="159"/>
      <c r="P63" s="159"/>
    </row>
    <row r="64" spans="1:16" x14ac:dyDescent="0.2">
      <c r="A64" s="159" t="s">
        <v>27</v>
      </c>
      <c r="B64" s="159">
        <f>'将来負担比率（分子）の構造'!I$43</f>
        <v>9032</v>
      </c>
      <c r="C64" s="159"/>
      <c r="D64" s="159"/>
      <c r="E64" s="159">
        <f>'将来負担比率（分子）の構造'!J$43</f>
        <v>8951</v>
      </c>
      <c r="F64" s="159"/>
      <c r="G64" s="159"/>
      <c r="H64" s="159">
        <f>'将来負担比率（分子）の構造'!K$43</f>
        <v>9204</v>
      </c>
      <c r="I64" s="159"/>
      <c r="J64" s="159"/>
      <c r="K64" s="159">
        <f>'将来負担比率（分子）の構造'!L$43</f>
        <v>9506</v>
      </c>
      <c r="L64" s="159"/>
      <c r="M64" s="159"/>
      <c r="N64" s="159">
        <f>'将来負担比率（分子）の構造'!M$43</f>
        <v>9511</v>
      </c>
      <c r="O64" s="159"/>
      <c r="P64" s="159"/>
    </row>
    <row r="65" spans="1:16" x14ac:dyDescent="0.2">
      <c r="A65" s="159" t="s">
        <v>26</v>
      </c>
      <c r="B65" s="159">
        <f>'将来負担比率（分子）の構造'!I$42</f>
        <v>352</v>
      </c>
      <c r="C65" s="159"/>
      <c r="D65" s="159"/>
      <c r="E65" s="159">
        <f>'将来負担比率（分子）の構造'!J$42</f>
        <v>154</v>
      </c>
      <c r="F65" s="159"/>
      <c r="G65" s="159"/>
      <c r="H65" s="159">
        <f>'将来負担比率（分子）の構造'!K$42</f>
        <v>99</v>
      </c>
      <c r="I65" s="159"/>
      <c r="J65" s="159"/>
      <c r="K65" s="159">
        <f>'将来負担比率（分子）の構造'!L$42</f>
        <v>63</v>
      </c>
      <c r="L65" s="159"/>
      <c r="M65" s="159"/>
      <c r="N65" s="159">
        <f>'将来負担比率（分子）の構造'!M$42</f>
        <v>134</v>
      </c>
      <c r="O65" s="159"/>
      <c r="P65" s="159"/>
    </row>
    <row r="66" spans="1:16" x14ac:dyDescent="0.2">
      <c r="A66" s="159" t="s">
        <v>25</v>
      </c>
      <c r="B66" s="159">
        <f>'将来負担比率（分子）の構造'!I$41</f>
        <v>35392</v>
      </c>
      <c r="C66" s="159"/>
      <c r="D66" s="159"/>
      <c r="E66" s="159">
        <f>'将来負担比率（分子）の構造'!J$41</f>
        <v>36410</v>
      </c>
      <c r="F66" s="159"/>
      <c r="G66" s="159"/>
      <c r="H66" s="159">
        <f>'将来負担比率（分子）の構造'!K$41</f>
        <v>35965</v>
      </c>
      <c r="I66" s="159"/>
      <c r="J66" s="159"/>
      <c r="K66" s="159">
        <f>'将来負担比率（分子）の構造'!L$41</f>
        <v>36295</v>
      </c>
      <c r="L66" s="159"/>
      <c r="M66" s="159"/>
      <c r="N66" s="159">
        <f>'将来負担比率（分子）の構造'!M$41</f>
        <v>36204</v>
      </c>
      <c r="O66" s="159"/>
      <c r="P66" s="159"/>
    </row>
    <row r="67" spans="1:16" x14ac:dyDescent="0.2">
      <c r="A67" s="159" t="s">
        <v>69</v>
      </c>
      <c r="B67" s="159" t="e">
        <f>NA()</f>
        <v>#N/A</v>
      </c>
      <c r="C67" s="159">
        <f>IF(ISNUMBER('将来負担比率（分子）の構造'!I$53), IF('将来負担比率（分子）の構造'!I$53 &lt; 0, 0, '将来負担比率（分子）の構造'!I$53), NA())</f>
        <v>16058</v>
      </c>
      <c r="D67" s="159" t="e">
        <f>NA()</f>
        <v>#N/A</v>
      </c>
      <c r="E67" s="159" t="e">
        <f>NA()</f>
        <v>#N/A</v>
      </c>
      <c r="F67" s="159">
        <f>IF(ISNUMBER('将来負担比率（分子）の構造'!J$53), IF('将来負担比率（分子）の構造'!J$53 &lt; 0, 0, '将来負担比率（分子）の構造'!J$53), NA())</f>
        <v>15181</v>
      </c>
      <c r="G67" s="159" t="e">
        <f>NA()</f>
        <v>#N/A</v>
      </c>
      <c r="H67" s="159" t="e">
        <f>NA()</f>
        <v>#N/A</v>
      </c>
      <c r="I67" s="159">
        <f>IF(ISNUMBER('将来負担比率（分子）の構造'!K$53), IF('将来負担比率（分子）の構造'!K$53 &lt; 0, 0, '将来負担比率（分子）の構造'!K$53), NA())</f>
        <v>14038</v>
      </c>
      <c r="J67" s="159" t="e">
        <f>NA()</f>
        <v>#N/A</v>
      </c>
      <c r="K67" s="159" t="e">
        <f>NA()</f>
        <v>#N/A</v>
      </c>
      <c r="L67" s="159">
        <f>IF(ISNUMBER('将来負担比率（分子）の構造'!L$53), IF('将来負担比率（分子）の構造'!L$53 &lt; 0, 0, '将来負担比率（分子）の構造'!L$53), NA())</f>
        <v>12594</v>
      </c>
      <c r="M67" s="159" t="e">
        <f>NA()</f>
        <v>#N/A</v>
      </c>
      <c r="N67" s="159" t="e">
        <f>NA()</f>
        <v>#N/A</v>
      </c>
      <c r="O67" s="159">
        <f>IF(ISNUMBER('将来負担比率（分子）の構造'!M$53), IF('将来負担比率（分子）の構造'!M$53 &lt; 0, 0, '将来負担比率（分子）の構造'!M$53), NA())</f>
        <v>11951</v>
      </c>
      <c r="P67" s="159" t="e">
        <f>NA()</f>
        <v>#N/A</v>
      </c>
    </row>
    <row r="70" spans="1:16" x14ac:dyDescent="0.2">
      <c r="A70" s="161" t="s">
        <v>70</v>
      </c>
      <c r="B70" s="161"/>
      <c r="C70" s="161"/>
      <c r="D70" s="161"/>
      <c r="E70" s="161"/>
      <c r="F70" s="161"/>
    </row>
    <row r="71" spans="1:16" x14ac:dyDescent="0.2">
      <c r="A71" s="162"/>
      <c r="B71" s="162" t="str">
        <f>基金残高に係る経年分析!F54</f>
        <v>H27</v>
      </c>
      <c r="C71" s="162" t="str">
        <f>基金残高に係る経年分析!G54</f>
        <v>H28</v>
      </c>
      <c r="D71" s="162" t="str">
        <f>基金残高に係る経年分析!H54</f>
        <v>H29</v>
      </c>
    </row>
    <row r="72" spans="1:16" x14ac:dyDescent="0.2">
      <c r="A72" s="162" t="s">
        <v>71</v>
      </c>
      <c r="B72" s="163">
        <f>基金残高に係る経年分析!F55</f>
        <v>3847</v>
      </c>
      <c r="C72" s="163">
        <f>基金残高に係る経年分析!G55</f>
        <v>4449</v>
      </c>
      <c r="D72" s="163">
        <f>基金残高に係る経年分析!H55</f>
        <v>2516</v>
      </c>
    </row>
    <row r="73" spans="1:16" x14ac:dyDescent="0.2">
      <c r="A73" s="162" t="s">
        <v>72</v>
      </c>
      <c r="B73" s="163">
        <f>基金残高に係る経年分析!F56</f>
        <v>2301</v>
      </c>
      <c r="C73" s="163">
        <f>基金残高に係る経年分析!G56</f>
        <v>2974</v>
      </c>
      <c r="D73" s="163">
        <f>基金残高に係る経年分析!H56</f>
        <v>3261</v>
      </c>
    </row>
    <row r="74" spans="1:16" x14ac:dyDescent="0.2">
      <c r="A74" s="162" t="s">
        <v>73</v>
      </c>
      <c r="B74" s="163">
        <f>基金残高に係る経年分析!F57</f>
        <v>3566</v>
      </c>
      <c r="C74" s="163">
        <f>基金残高に係る経年分析!G57</f>
        <v>2877</v>
      </c>
      <c r="D74" s="163">
        <f>基金残高に係る経年分析!H57</f>
        <v>4640</v>
      </c>
    </row>
  </sheetData>
  <sheetProtection algorithmName="SHA-512" hashValue="bnyPgcFkHXhw1T185L8nKeLAAq80hq6IXxLtB/NSbuxsysoIfL1b7tiDl44sCHIkieyLX8SbzrbKuyoy28igbA==" saltValue="gbueUeVYJhquMJTeAA1sa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workbookViewId="0">
      <selection activeCell="AO2" sqref="AO2"/>
    </sheetView>
  </sheetViews>
  <sheetFormatPr defaultColWidth="0" defaultRowHeight="11.25" customHeight="1" zeroHeight="1" x14ac:dyDescent="0.2"/>
  <cols>
    <col min="1" max="95" width="1.6640625" style="204" customWidth="1"/>
    <col min="96" max="133" width="1.6640625" style="220" customWidth="1"/>
    <col min="134" max="143" width="1.6640625" style="204" customWidth="1"/>
    <col min="144" max="16384" width="0" style="204" hidden="1"/>
  </cols>
  <sheetData>
    <row r="1" spans="2:143" ht="22.5" customHeight="1" thickBot="1" x14ac:dyDescent="0.25">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596" t="s">
        <v>210</v>
      </c>
      <c r="DI1" s="597"/>
      <c r="DJ1" s="597"/>
      <c r="DK1" s="597"/>
      <c r="DL1" s="597"/>
      <c r="DM1" s="597"/>
      <c r="DN1" s="598"/>
      <c r="DO1" s="204"/>
      <c r="DP1" s="596" t="s">
        <v>211</v>
      </c>
      <c r="DQ1" s="597"/>
      <c r="DR1" s="597"/>
      <c r="DS1" s="597"/>
      <c r="DT1" s="597"/>
      <c r="DU1" s="597"/>
      <c r="DV1" s="597"/>
      <c r="DW1" s="597"/>
      <c r="DX1" s="597"/>
      <c r="DY1" s="597"/>
      <c r="DZ1" s="597"/>
      <c r="EA1" s="597"/>
      <c r="EB1" s="597"/>
      <c r="EC1" s="598"/>
      <c r="ED1" s="202"/>
      <c r="EE1" s="202"/>
      <c r="EF1" s="202"/>
      <c r="EG1" s="202"/>
      <c r="EH1" s="202"/>
      <c r="EI1" s="202"/>
      <c r="EJ1" s="202"/>
      <c r="EK1" s="202"/>
      <c r="EL1" s="202"/>
      <c r="EM1" s="202"/>
    </row>
    <row r="2" spans="2:143" ht="22.5" customHeight="1" x14ac:dyDescent="0.2">
      <c r="B2" s="205" t="s">
        <v>212</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2">
      <c r="B3" s="599" t="s">
        <v>213</v>
      </c>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599" t="s">
        <v>214</v>
      </c>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1"/>
      <c r="CD3" s="602" t="s">
        <v>215</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2">
      <c r="B4" s="599" t="s">
        <v>1</v>
      </c>
      <c r="C4" s="600"/>
      <c r="D4" s="600"/>
      <c r="E4" s="600"/>
      <c r="F4" s="600"/>
      <c r="G4" s="600"/>
      <c r="H4" s="600"/>
      <c r="I4" s="600"/>
      <c r="J4" s="600"/>
      <c r="K4" s="600"/>
      <c r="L4" s="600"/>
      <c r="M4" s="600"/>
      <c r="N4" s="600"/>
      <c r="O4" s="600"/>
      <c r="P4" s="600"/>
      <c r="Q4" s="601"/>
      <c r="R4" s="599" t="s">
        <v>216</v>
      </c>
      <c r="S4" s="600"/>
      <c r="T4" s="600"/>
      <c r="U4" s="600"/>
      <c r="V4" s="600"/>
      <c r="W4" s="600"/>
      <c r="X4" s="600"/>
      <c r="Y4" s="601"/>
      <c r="Z4" s="599" t="s">
        <v>217</v>
      </c>
      <c r="AA4" s="600"/>
      <c r="AB4" s="600"/>
      <c r="AC4" s="601"/>
      <c r="AD4" s="599" t="s">
        <v>218</v>
      </c>
      <c r="AE4" s="600"/>
      <c r="AF4" s="600"/>
      <c r="AG4" s="600"/>
      <c r="AH4" s="600"/>
      <c r="AI4" s="600"/>
      <c r="AJ4" s="600"/>
      <c r="AK4" s="601"/>
      <c r="AL4" s="599" t="s">
        <v>217</v>
      </c>
      <c r="AM4" s="600"/>
      <c r="AN4" s="600"/>
      <c r="AO4" s="601"/>
      <c r="AP4" s="605" t="s">
        <v>219</v>
      </c>
      <c r="AQ4" s="605"/>
      <c r="AR4" s="605"/>
      <c r="AS4" s="605"/>
      <c r="AT4" s="605"/>
      <c r="AU4" s="605"/>
      <c r="AV4" s="605"/>
      <c r="AW4" s="605"/>
      <c r="AX4" s="605"/>
      <c r="AY4" s="605"/>
      <c r="AZ4" s="605"/>
      <c r="BA4" s="605"/>
      <c r="BB4" s="605"/>
      <c r="BC4" s="605"/>
      <c r="BD4" s="605"/>
      <c r="BE4" s="605"/>
      <c r="BF4" s="605"/>
      <c r="BG4" s="605" t="s">
        <v>220</v>
      </c>
      <c r="BH4" s="605"/>
      <c r="BI4" s="605"/>
      <c r="BJ4" s="605"/>
      <c r="BK4" s="605"/>
      <c r="BL4" s="605"/>
      <c r="BM4" s="605"/>
      <c r="BN4" s="605"/>
      <c r="BO4" s="605" t="s">
        <v>217</v>
      </c>
      <c r="BP4" s="605"/>
      <c r="BQ4" s="605"/>
      <c r="BR4" s="605"/>
      <c r="BS4" s="605" t="s">
        <v>221</v>
      </c>
      <c r="BT4" s="605"/>
      <c r="BU4" s="605"/>
      <c r="BV4" s="605"/>
      <c r="BW4" s="605"/>
      <c r="BX4" s="605"/>
      <c r="BY4" s="605"/>
      <c r="BZ4" s="605"/>
      <c r="CA4" s="605"/>
      <c r="CB4" s="605"/>
      <c r="CD4" s="602" t="s">
        <v>222</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s="208" customFormat="1" ht="11.25" customHeight="1" x14ac:dyDescent="0.2">
      <c r="B5" s="606" t="s">
        <v>223</v>
      </c>
      <c r="C5" s="607"/>
      <c r="D5" s="607"/>
      <c r="E5" s="607"/>
      <c r="F5" s="607"/>
      <c r="G5" s="607"/>
      <c r="H5" s="607"/>
      <c r="I5" s="607"/>
      <c r="J5" s="607"/>
      <c r="K5" s="607"/>
      <c r="L5" s="607"/>
      <c r="M5" s="607"/>
      <c r="N5" s="607"/>
      <c r="O5" s="607"/>
      <c r="P5" s="607"/>
      <c r="Q5" s="608"/>
      <c r="R5" s="609">
        <v>2477448</v>
      </c>
      <c r="S5" s="610"/>
      <c r="T5" s="610"/>
      <c r="U5" s="610"/>
      <c r="V5" s="610"/>
      <c r="W5" s="610"/>
      <c r="X5" s="610"/>
      <c r="Y5" s="611"/>
      <c r="Z5" s="612">
        <v>9.8000000000000007</v>
      </c>
      <c r="AA5" s="612"/>
      <c r="AB5" s="612"/>
      <c r="AC5" s="612"/>
      <c r="AD5" s="613">
        <v>2462401</v>
      </c>
      <c r="AE5" s="613"/>
      <c r="AF5" s="613"/>
      <c r="AG5" s="613"/>
      <c r="AH5" s="613"/>
      <c r="AI5" s="613"/>
      <c r="AJ5" s="613"/>
      <c r="AK5" s="613"/>
      <c r="AL5" s="614">
        <v>19.600000000000001</v>
      </c>
      <c r="AM5" s="615"/>
      <c r="AN5" s="615"/>
      <c r="AO5" s="616"/>
      <c r="AP5" s="606" t="s">
        <v>224</v>
      </c>
      <c r="AQ5" s="607"/>
      <c r="AR5" s="607"/>
      <c r="AS5" s="607"/>
      <c r="AT5" s="607"/>
      <c r="AU5" s="607"/>
      <c r="AV5" s="607"/>
      <c r="AW5" s="607"/>
      <c r="AX5" s="607"/>
      <c r="AY5" s="607"/>
      <c r="AZ5" s="607"/>
      <c r="BA5" s="607"/>
      <c r="BB5" s="607"/>
      <c r="BC5" s="607"/>
      <c r="BD5" s="607"/>
      <c r="BE5" s="607"/>
      <c r="BF5" s="608"/>
      <c r="BG5" s="620">
        <v>2475027</v>
      </c>
      <c r="BH5" s="621"/>
      <c r="BI5" s="621"/>
      <c r="BJ5" s="621"/>
      <c r="BK5" s="621"/>
      <c r="BL5" s="621"/>
      <c r="BM5" s="621"/>
      <c r="BN5" s="622"/>
      <c r="BO5" s="623">
        <v>99.9</v>
      </c>
      <c r="BP5" s="623"/>
      <c r="BQ5" s="623"/>
      <c r="BR5" s="623"/>
      <c r="BS5" s="624">
        <v>15047</v>
      </c>
      <c r="BT5" s="624"/>
      <c r="BU5" s="624"/>
      <c r="BV5" s="624"/>
      <c r="BW5" s="624"/>
      <c r="BX5" s="624"/>
      <c r="BY5" s="624"/>
      <c r="BZ5" s="624"/>
      <c r="CA5" s="624"/>
      <c r="CB5" s="628"/>
      <c r="CD5" s="602" t="s">
        <v>219</v>
      </c>
      <c r="CE5" s="603"/>
      <c r="CF5" s="603"/>
      <c r="CG5" s="603"/>
      <c r="CH5" s="603"/>
      <c r="CI5" s="603"/>
      <c r="CJ5" s="603"/>
      <c r="CK5" s="603"/>
      <c r="CL5" s="603"/>
      <c r="CM5" s="603"/>
      <c r="CN5" s="603"/>
      <c r="CO5" s="603"/>
      <c r="CP5" s="603"/>
      <c r="CQ5" s="604"/>
      <c r="CR5" s="602" t="s">
        <v>225</v>
      </c>
      <c r="CS5" s="603"/>
      <c r="CT5" s="603"/>
      <c r="CU5" s="603"/>
      <c r="CV5" s="603"/>
      <c r="CW5" s="603"/>
      <c r="CX5" s="603"/>
      <c r="CY5" s="604"/>
      <c r="CZ5" s="602" t="s">
        <v>217</v>
      </c>
      <c r="DA5" s="603"/>
      <c r="DB5" s="603"/>
      <c r="DC5" s="604"/>
      <c r="DD5" s="602" t="s">
        <v>226</v>
      </c>
      <c r="DE5" s="603"/>
      <c r="DF5" s="603"/>
      <c r="DG5" s="603"/>
      <c r="DH5" s="603"/>
      <c r="DI5" s="603"/>
      <c r="DJ5" s="603"/>
      <c r="DK5" s="603"/>
      <c r="DL5" s="603"/>
      <c r="DM5" s="603"/>
      <c r="DN5" s="603"/>
      <c r="DO5" s="603"/>
      <c r="DP5" s="604"/>
      <c r="DQ5" s="602" t="s">
        <v>227</v>
      </c>
      <c r="DR5" s="603"/>
      <c r="DS5" s="603"/>
      <c r="DT5" s="603"/>
      <c r="DU5" s="603"/>
      <c r="DV5" s="603"/>
      <c r="DW5" s="603"/>
      <c r="DX5" s="603"/>
      <c r="DY5" s="603"/>
      <c r="DZ5" s="603"/>
      <c r="EA5" s="603"/>
      <c r="EB5" s="603"/>
      <c r="EC5" s="604"/>
    </row>
    <row r="6" spans="2:143" ht="11.25" customHeight="1" x14ac:dyDescent="0.2">
      <c r="B6" s="617" t="s">
        <v>228</v>
      </c>
      <c r="C6" s="618"/>
      <c r="D6" s="618"/>
      <c r="E6" s="618"/>
      <c r="F6" s="618"/>
      <c r="G6" s="618"/>
      <c r="H6" s="618"/>
      <c r="I6" s="618"/>
      <c r="J6" s="618"/>
      <c r="K6" s="618"/>
      <c r="L6" s="618"/>
      <c r="M6" s="618"/>
      <c r="N6" s="618"/>
      <c r="O6" s="618"/>
      <c r="P6" s="618"/>
      <c r="Q6" s="619"/>
      <c r="R6" s="620">
        <v>188318</v>
      </c>
      <c r="S6" s="621"/>
      <c r="T6" s="621"/>
      <c r="U6" s="621"/>
      <c r="V6" s="621"/>
      <c r="W6" s="621"/>
      <c r="X6" s="621"/>
      <c r="Y6" s="622"/>
      <c r="Z6" s="623">
        <v>0.7</v>
      </c>
      <c r="AA6" s="623"/>
      <c r="AB6" s="623"/>
      <c r="AC6" s="623"/>
      <c r="AD6" s="624">
        <v>188318</v>
      </c>
      <c r="AE6" s="624"/>
      <c r="AF6" s="624"/>
      <c r="AG6" s="624"/>
      <c r="AH6" s="624"/>
      <c r="AI6" s="624"/>
      <c r="AJ6" s="624"/>
      <c r="AK6" s="624"/>
      <c r="AL6" s="625">
        <v>1.5</v>
      </c>
      <c r="AM6" s="626"/>
      <c r="AN6" s="626"/>
      <c r="AO6" s="627"/>
      <c r="AP6" s="617" t="s">
        <v>229</v>
      </c>
      <c r="AQ6" s="618"/>
      <c r="AR6" s="618"/>
      <c r="AS6" s="618"/>
      <c r="AT6" s="618"/>
      <c r="AU6" s="618"/>
      <c r="AV6" s="618"/>
      <c r="AW6" s="618"/>
      <c r="AX6" s="618"/>
      <c r="AY6" s="618"/>
      <c r="AZ6" s="618"/>
      <c r="BA6" s="618"/>
      <c r="BB6" s="618"/>
      <c r="BC6" s="618"/>
      <c r="BD6" s="618"/>
      <c r="BE6" s="618"/>
      <c r="BF6" s="619"/>
      <c r="BG6" s="620">
        <v>2475027</v>
      </c>
      <c r="BH6" s="621"/>
      <c r="BI6" s="621"/>
      <c r="BJ6" s="621"/>
      <c r="BK6" s="621"/>
      <c r="BL6" s="621"/>
      <c r="BM6" s="621"/>
      <c r="BN6" s="622"/>
      <c r="BO6" s="623">
        <v>99.9</v>
      </c>
      <c r="BP6" s="623"/>
      <c r="BQ6" s="623"/>
      <c r="BR6" s="623"/>
      <c r="BS6" s="624">
        <v>15047</v>
      </c>
      <c r="BT6" s="624"/>
      <c r="BU6" s="624"/>
      <c r="BV6" s="624"/>
      <c r="BW6" s="624"/>
      <c r="BX6" s="624"/>
      <c r="BY6" s="624"/>
      <c r="BZ6" s="624"/>
      <c r="CA6" s="624"/>
      <c r="CB6" s="628"/>
      <c r="CD6" s="631" t="s">
        <v>230</v>
      </c>
      <c r="CE6" s="632"/>
      <c r="CF6" s="632"/>
      <c r="CG6" s="632"/>
      <c r="CH6" s="632"/>
      <c r="CI6" s="632"/>
      <c r="CJ6" s="632"/>
      <c r="CK6" s="632"/>
      <c r="CL6" s="632"/>
      <c r="CM6" s="632"/>
      <c r="CN6" s="632"/>
      <c r="CO6" s="632"/>
      <c r="CP6" s="632"/>
      <c r="CQ6" s="633"/>
      <c r="CR6" s="620">
        <v>198720</v>
      </c>
      <c r="CS6" s="621"/>
      <c r="CT6" s="621"/>
      <c r="CU6" s="621"/>
      <c r="CV6" s="621"/>
      <c r="CW6" s="621"/>
      <c r="CX6" s="621"/>
      <c r="CY6" s="622"/>
      <c r="CZ6" s="614">
        <v>0.8</v>
      </c>
      <c r="DA6" s="615"/>
      <c r="DB6" s="615"/>
      <c r="DC6" s="634"/>
      <c r="DD6" s="629" t="s">
        <v>231</v>
      </c>
      <c r="DE6" s="621"/>
      <c r="DF6" s="621"/>
      <c r="DG6" s="621"/>
      <c r="DH6" s="621"/>
      <c r="DI6" s="621"/>
      <c r="DJ6" s="621"/>
      <c r="DK6" s="621"/>
      <c r="DL6" s="621"/>
      <c r="DM6" s="621"/>
      <c r="DN6" s="621"/>
      <c r="DO6" s="621"/>
      <c r="DP6" s="622"/>
      <c r="DQ6" s="629">
        <v>198720</v>
      </c>
      <c r="DR6" s="621"/>
      <c r="DS6" s="621"/>
      <c r="DT6" s="621"/>
      <c r="DU6" s="621"/>
      <c r="DV6" s="621"/>
      <c r="DW6" s="621"/>
      <c r="DX6" s="621"/>
      <c r="DY6" s="621"/>
      <c r="DZ6" s="621"/>
      <c r="EA6" s="621"/>
      <c r="EB6" s="621"/>
      <c r="EC6" s="630"/>
    </row>
    <row r="7" spans="2:143" ht="11.25" customHeight="1" x14ac:dyDescent="0.2">
      <c r="B7" s="617" t="s">
        <v>232</v>
      </c>
      <c r="C7" s="618"/>
      <c r="D7" s="618"/>
      <c r="E7" s="618"/>
      <c r="F7" s="618"/>
      <c r="G7" s="618"/>
      <c r="H7" s="618"/>
      <c r="I7" s="618"/>
      <c r="J7" s="618"/>
      <c r="K7" s="618"/>
      <c r="L7" s="618"/>
      <c r="M7" s="618"/>
      <c r="N7" s="618"/>
      <c r="O7" s="618"/>
      <c r="P7" s="618"/>
      <c r="Q7" s="619"/>
      <c r="R7" s="620">
        <v>4106</v>
      </c>
      <c r="S7" s="621"/>
      <c r="T7" s="621"/>
      <c r="U7" s="621"/>
      <c r="V7" s="621"/>
      <c r="W7" s="621"/>
      <c r="X7" s="621"/>
      <c r="Y7" s="622"/>
      <c r="Z7" s="623">
        <v>0</v>
      </c>
      <c r="AA7" s="623"/>
      <c r="AB7" s="623"/>
      <c r="AC7" s="623"/>
      <c r="AD7" s="624">
        <v>4106</v>
      </c>
      <c r="AE7" s="624"/>
      <c r="AF7" s="624"/>
      <c r="AG7" s="624"/>
      <c r="AH7" s="624"/>
      <c r="AI7" s="624"/>
      <c r="AJ7" s="624"/>
      <c r="AK7" s="624"/>
      <c r="AL7" s="625">
        <v>0</v>
      </c>
      <c r="AM7" s="626"/>
      <c r="AN7" s="626"/>
      <c r="AO7" s="627"/>
      <c r="AP7" s="617" t="s">
        <v>233</v>
      </c>
      <c r="AQ7" s="618"/>
      <c r="AR7" s="618"/>
      <c r="AS7" s="618"/>
      <c r="AT7" s="618"/>
      <c r="AU7" s="618"/>
      <c r="AV7" s="618"/>
      <c r="AW7" s="618"/>
      <c r="AX7" s="618"/>
      <c r="AY7" s="618"/>
      <c r="AZ7" s="618"/>
      <c r="BA7" s="618"/>
      <c r="BB7" s="618"/>
      <c r="BC7" s="618"/>
      <c r="BD7" s="618"/>
      <c r="BE7" s="618"/>
      <c r="BF7" s="619"/>
      <c r="BG7" s="620">
        <v>997273</v>
      </c>
      <c r="BH7" s="621"/>
      <c r="BI7" s="621"/>
      <c r="BJ7" s="621"/>
      <c r="BK7" s="621"/>
      <c r="BL7" s="621"/>
      <c r="BM7" s="621"/>
      <c r="BN7" s="622"/>
      <c r="BO7" s="623">
        <v>40.299999999999997</v>
      </c>
      <c r="BP7" s="623"/>
      <c r="BQ7" s="623"/>
      <c r="BR7" s="623"/>
      <c r="BS7" s="624">
        <v>15047</v>
      </c>
      <c r="BT7" s="624"/>
      <c r="BU7" s="624"/>
      <c r="BV7" s="624"/>
      <c r="BW7" s="624"/>
      <c r="BX7" s="624"/>
      <c r="BY7" s="624"/>
      <c r="BZ7" s="624"/>
      <c r="CA7" s="624"/>
      <c r="CB7" s="628"/>
      <c r="CD7" s="635" t="s">
        <v>234</v>
      </c>
      <c r="CE7" s="636"/>
      <c r="CF7" s="636"/>
      <c r="CG7" s="636"/>
      <c r="CH7" s="636"/>
      <c r="CI7" s="636"/>
      <c r="CJ7" s="636"/>
      <c r="CK7" s="636"/>
      <c r="CL7" s="636"/>
      <c r="CM7" s="636"/>
      <c r="CN7" s="636"/>
      <c r="CO7" s="636"/>
      <c r="CP7" s="636"/>
      <c r="CQ7" s="637"/>
      <c r="CR7" s="620">
        <v>3964859</v>
      </c>
      <c r="CS7" s="621"/>
      <c r="CT7" s="621"/>
      <c r="CU7" s="621"/>
      <c r="CV7" s="621"/>
      <c r="CW7" s="621"/>
      <c r="CX7" s="621"/>
      <c r="CY7" s="622"/>
      <c r="CZ7" s="623">
        <v>16</v>
      </c>
      <c r="DA7" s="623"/>
      <c r="DB7" s="623"/>
      <c r="DC7" s="623"/>
      <c r="DD7" s="629">
        <v>34287</v>
      </c>
      <c r="DE7" s="621"/>
      <c r="DF7" s="621"/>
      <c r="DG7" s="621"/>
      <c r="DH7" s="621"/>
      <c r="DI7" s="621"/>
      <c r="DJ7" s="621"/>
      <c r="DK7" s="621"/>
      <c r="DL7" s="621"/>
      <c r="DM7" s="621"/>
      <c r="DN7" s="621"/>
      <c r="DO7" s="621"/>
      <c r="DP7" s="622"/>
      <c r="DQ7" s="629">
        <v>3809704</v>
      </c>
      <c r="DR7" s="621"/>
      <c r="DS7" s="621"/>
      <c r="DT7" s="621"/>
      <c r="DU7" s="621"/>
      <c r="DV7" s="621"/>
      <c r="DW7" s="621"/>
      <c r="DX7" s="621"/>
      <c r="DY7" s="621"/>
      <c r="DZ7" s="621"/>
      <c r="EA7" s="621"/>
      <c r="EB7" s="621"/>
      <c r="EC7" s="630"/>
    </row>
    <row r="8" spans="2:143" ht="11.25" customHeight="1" x14ac:dyDescent="0.2">
      <c r="B8" s="617" t="s">
        <v>235</v>
      </c>
      <c r="C8" s="618"/>
      <c r="D8" s="618"/>
      <c r="E8" s="618"/>
      <c r="F8" s="618"/>
      <c r="G8" s="618"/>
      <c r="H8" s="618"/>
      <c r="I8" s="618"/>
      <c r="J8" s="618"/>
      <c r="K8" s="618"/>
      <c r="L8" s="618"/>
      <c r="M8" s="618"/>
      <c r="N8" s="618"/>
      <c r="O8" s="618"/>
      <c r="P8" s="618"/>
      <c r="Q8" s="619"/>
      <c r="R8" s="620">
        <v>4392</v>
      </c>
      <c r="S8" s="621"/>
      <c r="T8" s="621"/>
      <c r="U8" s="621"/>
      <c r="V8" s="621"/>
      <c r="W8" s="621"/>
      <c r="X8" s="621"/>
      <c r="Y8" s="622"/>
      <c r="Z8" s="623">
        <v>0</v>
      </c>
      <c r="AA8" s="623"/>
      <c r="AB8" s="623"/>
      <c r="AC8" s="623"/>
      <c r="AD8" s="624">
        <v>4392</v>
      </c>
      <c r="AE8" s="624"/>
      <c r="AF8" s="624"/>
      <c r="AG8" s="624"/>
      <c r="AH8" s="624"/>
      <c r="AI8" s="624"/>
      <c r="AJ8" s="624"/>
      <c r="AK8" s="624"/>
      <c r="AL8" s="625">
        <v>0</v>
      </c>
      <c r="AM8" s="626"/>
      <c r="AN8" s="626"/>
      <c r="AO8" s="627"/>
      <c r="AP8" s="617" t="s">
        <v>236</v>
      </c>
      <c r="AQ8" s="618"/>
      <c r="AR8" s="618"/>
      <c r="AS8" s="618"/>
      <c r="AT8" s="618"/>
      <c r="AU8" s="618"/>
      <c r="AV8" s="618"/>
      <c r="AW8" s="618"/>
      <c r="AX8" s="618"/>
      <c r="AY8" s="618"/>
      <c r="AZ8" s="618"/>
      <c r="BA8" s="618"/>
      <c r="BB8" s="618"/>
      <c r="BC8" s="618"/>
      <c r="BD8" s="618"/>
      <c r="BE8" s="618"/>
      <c r="BF8" s="619"/>
      <c r="BG8" s="620">
        <v>47810</v>
      </c>
      <c r="BH8" s="621"/>
      <c r="BI8" s="621"/>
      <c r="BJ8" s="621"/>
      <c r="BK8" s="621"/>
      <c r="BL8" s="621"/>
      <c r="BM8" s="621"/>
      <c r="BN8" s="622"/>
      <c r="BO8" s="623">
        <v>1.9</v>
      </c>
      <c r="BP8" s="623"/>
      <c r="BQ8" s="623"/>
      <c r="BR8" s="623"/>
      <c r="BS8" s="629" t="s">
        <v>181</v>
      </c>
      <c r="BT8" s="621"/>
      <c r="BU8" s="621"/>
      <c r="BV8" s="621"/>
      <c r="BW8" s="621"/>
      <c r="BX8" s="621"/>
      <c r="BY8" s="621"/>
      <c r="BZ8" s="621"/>
      <c r="CA8" s="621"/>
      <c r="CB8" s="630"/>
      <c r="CD8" s="635" t="s">
        <v>237</v>
      </c>
      <c r="CE8" s="636"/>
      <c r="CF8" s="636"/>
      <c r="CG8" s="636"/>
      <c r="CH8" s="636"/>
      <c r="CI8" s="636"/>
      <c r="CJ8" s="636"/>
      <c r="CK8" s="636"/>
      <c r="CL8" s="636"/>
      <c r="CM8" s="636"/>
      <c r="CN8" s="636"/>
      <c r="CO8" s="636"/>
      <c r="CP8" s="636"/>
      <c r="CQ8" s="637"/>
      <c r="CR8" s="620">
        <v>6824907</v>
      </c>
      <c r="CS8" s="621"/>
      <c r="CT8" s="621"/>
      <c r="CU8" s="621"/>
      <c r="CV8" s="621"/>
      <c r="CW8" s="621"/>
      <c r="CX8" s="621"/>
      <c r="CY8" s="622"/>
      <c r="CZ8" s="623">
        <v>27.5</v>
      </c>
      <c r="DA8" s="623"/>
      <c r="DB8" s="623"/>
      <c r="DC8" s="623"/>
      <c r="DD8" s="629">
        <v>88227</v>
      </c>
      <c r="DE8" s="621"/>
      <c r="DF8" s="621"/>
      <c r="DG8" s="621"/>
      <c r="DH8" s="621"/>
      <c r="DI8" s="621"/>
      <c r="DJ8" s="621"/>
      <c r="DK8" s="621"/>
      <c r="DL8" s="621"/>
      <c r="DM8" s="621"/>
      <c r="DN8" s="621"/>
      <c r="DO8" s="621"/>
      <c r="DP8" s="622"/>
      <c r="DQ8" s="629">
        <v>3294985</v>
      </c>
      <c r="DR8" s="621"/>
      <c r="DS8" s="621"/>
      <c r="DT8" s="621"/>
      <c r="DU8" s="621"/>
      <c r="DV8" s="621"/>
      <c r="DW8" s="621"/>
      <c r="DX8" s="621"/>
      <c r="DY8" s="621"/>
      <c r="DZ8" s="621"/>
      <c r="EA8" s="621"/>
      <c r="EB8" s="621"/>
      <c r="EC8" s="630"/>
    </row>
    <row r="9" spans="2:143" ht="11.25" customHeight="1" x14ac:dyDescent="0.2">
      <c r="B9" s="617" t="s">
        <v>238</v>
      </c>
      <c r="C9" s="618"/>
      <c r="D9" s="618"/>
      <c r="E9" s="618"/>
      <c r="F9" s="618"/>
      <c r="G9" s="618"/>
      <c r="H9" s="618"/>
      <c r="I9" s="618"/>
      <c r="J9" s="618"/>
      <c r="K9" s="618"/>
      <c r="L9" s="618"/>
      <c r="M9" s="618"/>
      <c r="N9" s="618"/>
      <c r="O9" s="618"/>
      <c r="P9" s="618"/>
      <c r="Q9" s="619"/>
      <c r="R9" s="620">
        <v>3915</v>
      </c>
      <c r="S9" s="621"/>
      <c r="T9" s="621"/>
      <c r="U9" s="621"/>
      <c r="V9" s="621"/>
      <c r="W9" s="621"/>
      <c r="X9" s="621"/>
      <c r="Y9" s="622"/>
      <c r="Z9" s="623">
        <v>0</v>
      </c>
      <c r="AA9" s="623"/>
      <c r="AB9" s="623"/>
      <c r="AC9" s="623"/>
      <c r="AD9" s="624">
        <v>3915</v>
      </c>
      <c r="AE9" s="624"/>
      <c r="AF9" s="624"/>
      <c r="AG9" s="624"/>
      <c r="AH9" s="624"/>
      <c r="AI9" s="624"/>
      <c r="AJ9" s="624"/>
      <c r="AK9" s="624"/>
      <c r="AL9" s="625">
        <v>0</v>
      </c>
      <c r="AM9" s="626"/>
      <c r="AN9" s="626"/>
      <c r="AO9" s="627"/>
      <c r="AP9" s="617" t="s">
        <v>239</v>
      </c>
      <c r="AQ9" s="618"/>
      <c r="AR9" s="618"/>
      <c r="AS9" s="618"/>
      <c r="AT9" s="618"/>
      <c r="AU9" s="618"/>
      <c r="AV9" s="618"/>
      <c r="AW9" s="618"/>
      <c r="AX9" s="618"/>
      <c r="AY9" s="618"/>
      <c r="AZ9" s="618"/>
      <c r="BA9" s="618"/>
      <c r="BB9" s="618"/>
      <c r="BC9" s="618"/>
      <c r="BD9" s="618"/>
      <c r="BE9" s="618"/>
      <c r="BF9" s="619"/>
      <c r="BG9" s="620">
        <v>806553</v>
      </c>
      <c r="BH9" s="621"/>
      <c r="BI9" s="621"/>
      <c r="BJ9" s="621"/>
      <c r="BK9" s="621"/>
      <c r="BL9" s="621"/>
      <c r="BM9" s="621"/>
      <c r="BN9" s="622"/>
      <c r="BO9" s="623">
        <v>32.6</v>
      </c>
      <c r="BP9" s="623"/>
      <c r="BQ9" s="623"/>
      <c r="BR9" s="623"/>
      <c r="BS9" s="629" t="s">
        <v>181</v>
      </c>
      <c r="BT9" s="621"/>
      <c r="BU9" s="621"/>
      <c r="BV9" s="621"/>
      <c r="BW9" s="621"/>
      <c r="BX9" s="621"/>
      <c r="BY9" s="621"/>
      <c r="BZ9" s="621"/>
      <c r="CA9" s="621"/>
      <c r="CB9" s="630"/>
      <c r="CD9" s="635" t="s">
        <v>240</v>
      </c>
      <c r="CE9" s="636"/>
      <c r="CF9" s="636"/>
      <c r="CG9" s="636"/>
      <c r="CH9" s="636"/>
      <c r="CI9" s="636"/>
      <c r="CJ9" s="636"/>
      <c r="CK9" s="636"/>
      <c r="CL9" s="636"/>
      <c r="CM9" s="636"/>
      <c r="CN9" s="636"/>
      <c r="CO9" s="636"/>
      <c r="CP9" s="636"/>
      <c r="CQ9" s="637"/>
      <c r="CR9" s="620">
        <v>1963677</v>
      </c>
      <c r="CS9" s="621"/>
      <c r="CT9" s="621"/>
      <c r="CU9" s="621"/>
      <c r="CV9" s="621"/>
      <c r="CW9" s="621"/>
      <c r="CX9" s="621"/>
      <c r="CY9" s="622"/>
      <c r="CZ9" s="623">
        <v>7.9</v>
      </c>
      <c r="DA9" s="623"/>
      <c r="DB9" s="623"/>
      <c r="DC9" s="623"/>
      <c r="DD9" s="629">
        <v>71847</v>
      </c>
      <c r="DE9" s="621"/>
      <c r="DF9" s="621"/>
      <c r="DG9" s="621"/>
      <c r="DH9" s="621"/>
      <c r="DI9" s="621"/>
      <c r="DJ9" s="621"/>
      <c r="DK9" s="621"/>
      <c r="DL9" s="621"/>
      <c r="DM9" s="621"/>
      <c r="DN9" s="621"/>
      <c r="DO9" s="621"/>
      <c r="DP9" s="622"/>
      <c r="DQ9" s="629">
        <v>1169817</v>
      </c>
      <c r="DR9" s="621"/>
      <c r="DS9" s="621"/>
      <c r="DT9" s="621"/>
      <c r="DU9" s="621"/>
      <c r="DV9" s="621"/>
      <c r="DW9" s="621"/>
      <c r="DX9" s="621"/>
      <c r="DY9" s="621"/>
      <c r="DZ9" s="621"/>
      <c r="EA9" s="621"/>
      <c r="EB9" s="621"/>
      <c r="EC9" s="630"/>
    </row>
    <row r="10" spans="2:143" ht="11.25" customHeight="1" x14ac:dyDescent="0.2">
      <c r="B10" s="617" t="s">
        <v>241</v>
      </c>
      <c r="C10" s="618"/>
      <c r="D10" s="618"/>
      <c r="E10" s="618"/>
      <c r="F10" s="618"/>
      <c r="G10" s="618"/>
      <c r="H10" s="618"/>
      <c r="I10" s="618"/>
      <c r="J10" s="618"/>
      <c r="K10" s="618"/>
      <c r="L10" s="618"/>
      <c r="M10" s="618"/>
      <c r="N10" s="618"/>
      <c r="O10" s="618"/>
      <c r="P10" s="618"/>
      <c r="Q10" s="619"/>
      <c r="R10" s="620" t="s">
        <v>181</v>
      </c>
      <c r="S10" s="621"/>
      <c r="T10" s="621"/>
      <c r="U10" s="621"/>
      <c r="V10" s="621"/>
      <c r="W10" s="621"/>
      <c r="X10" s="621"/>
      <c r="Y10" s="622"/>
      <c r="Z10" s="623" t="s">
        <v>231</v>
      </c>
      <c r="AA10" s="623"/>
      <c r="AB10" s="623"/>
      <c r="AC10" s="623"/>
      <c r="AD10" s="624" t="s">
        <v>181</v>
      </c>
      <c r="AE10" s="624"/>
      <c r="AF10" s="624"/>
      <c r="AG10" s="624"/>
      <c r="AH10" s="624"/>
      <c r="AI10" s="624"/>
      <c r="AJ10" s="624"/>
      <c r="AK10" s="624"/>
      <c r="AL10" s="625" t="s">
        <v>181</v>
      </c>
      <c r="AM10" s="626"/>
      <c r="AN10" s="626"/>
      <c r="AO10" s="627"/>
      <c r="AP10" s="617" t="s">
        <v>242</v>
      </c>
      <c r="AQ10" s="618"/>
      <c r="AR10" s="618"/>
      <c r="AS10" s="618"/>
      <c r="AT10" s="618"/>
      <c r="AU10" s="618"/>
      <c r="AV10" s="618"/>
      <c r="AW10" s="618"/>
      <c r="AX10" s="618"/>
      <c r="AY10" s="618"/>
      <c r="AZ10" s="618"/>
      <c r="BA10" s="618"/>
      <c r="BB10" s="618"/>
      <c r="BC10" s="618"/>
      <c r="BD10" s="618"/>
      <c r="BE10" s="618"/>
      <c r="BF10" s="619"/>
      <c r="BG10" s="620">
        <v>66894</v>
      </c>
      <c r="BH10" s="621"/>
      <c r="BI10" s="621"/>
      <c r="BJ10" s="621"/>
      <c r="BK10" s="621"/>
      <c r="BL10" s="621"/>
      <c r="BM10" s="621"/>
      <c r="BN10" s="622"/>
      <c r="BO10" s="623">
        <v>2.7</v>
      </c>
      <c r="BP10" s="623"/>
      <c r="BQ10" s="623"/>
      <c r="BR10" s="623"/>
      <c r="BS10" s="629" t="s">
        <v>181</v>
      </c>
      <c r="BT10" s="621"/>
      <c r="BU10" s="621"/>
      <c r="BV10" s="621"/>
      <c r="BW10" s="621"/>
      <c r="BX10" s="621"/>
      <c r="BY10" s="621"/>
      <c r="BZ10" s="621"/>
      <c r="CA10" s="621"/>
      <c r="CB10" s="630"/>
      <c r="CD10" s="635" t="s">
        <v>243</v>
      </c>
      <c r="CE10" s="636"/>
      <c r="CF10" s="636"/>
      <c r="CG10" s="636"/>
      <c r="CH10" s="636"/>
      <c r="CI10" s="636"/>
      <c r="CJ10" s="636"/>
      <c r="CK10" s="636"/>
      <c r="CL10" s="636"/>
      <c r="CM10" s="636"/>
      <c r="CN10" s="636"/>
      <c r="CO10" s="636"/>
      <c r="CP10" s="636"/>
      <c r="CQ10" s="637"/>
      <c r="CR10" s="620">
        <v>13625</v>
      </c>
      <c r="CS10" s="621"/>
      <c r="CT10" s="621"/>
      <c r="CU10" s="621"/>
      <c r="CV10" s="621"/>
      <c r="CW10" s="621"/>
      <c r="CX10" s="621"/>
      <c r="CY10" s="622"/>
      <c r="CZ10" s="623">
        <v>0.1</v>
      </c>
      <c r="DA10" s="623"/>
      <c r="DB10" s="623"/>
      <c r="DC10" s="623"/>
      <c r="DD10" s="629" t="s">
        <v>231</v>
      </c>
      <c r="DE10" s="621"/>
      <c r="DF10" s="621"/>
      <c r="DG10" s="621"/>
      <c r="DH10" s="621"/>
      <c r="DI10" s="621"/>
      <c r="DJ10" s="621"/>
      <c r="DK10" s="621"/>
      <c r="DL10" s="621"/>
      <c r="DM10" s="621"/>
      <c r="DN10" s="621"/>
      <c r="DO10" s="621"/>
      <c r="DP10" s="622"/>
      <c r="DQ10" s="629">
        <v>13625</v>
      </c>
      <c r="DR10" s="621"/>
      <c r="DS10" s="621"/>
      <c r="DT10" s="621"/>
      <c r="DU10" s="621"/>
      <c r="DV10" s="621"/>
      <c r="DW10" s="621"/>
      <c r="DX10" s="621"/>
      <c r="DY10" s="621"/>
      <c r="DZ10" s="621"/>
      <c r="EA10" s="621"/>
      <c r="EB10" s="621"/>
      <c r="EC10" s="630"/>
    </row>
    <row r="11" spans="2:143" ht="11.25" customHeight="1" x14ac:dyDescent="0.2">
      <c r="B11" s="617" t="s">
        <v>244</v>
      </c>
      <c r="C11" s="618"/>
      <c r="D11" s="618"/>
      <c r="E11" s="618"/>
      <c r="F11" s="618"/>
      <c r="G11" s="618"/>
      <c r="H11" s="618"/>
      <c r="I11" s="618"/>
      <c r="J11" s="618"/>
      <c r="K11" s="618"/>
      <c r="L11" s="618"/>
      <c r="M11" s="618"/>
      <c r="N11" s="618"/>
      <c r="O11" s="618"/>
      <c r="P11" s="618"/>
      <c r="Q11" s="619"/>
      <c r="R11" s="620" t="s">
        <v>245</v>
      </c>
      <c r="S11" s="621"/>
      <c r="T11" s="621"/>
      <c r="U11" s="621"/>
      <c r="V11" s="621"/>
      <c r="W11" s="621"/>
      <c r="X11" s="621"/>
      <c r="Y11" s="622"/>
      <c r="Z11" s="623" t="s">
        <v>181</v>
      </c>
      <c r="AA11" s="623"/>
      <c r="AB11" s="623"/>
      <c r="AC11" s="623"/>
      <c r="AD11" s="624" t="s">
        <v>181</v>
      </c>
      <c r="AE11" s="624"/>
      <c r="AF11" s="624"/>
      <c r="AG11" s="624"/>
      <c r="AH11" s="624"/>
      <c r="AI11" s="624"/>
      <c r="AJ11" s="624"/>
      <c r="AK11" s="624"/>
      <c r="AL11" s="625" t="s">
        <v>181</v>
      </c>
      <c r="AM11" s="626"/>
      <c r="AN11" s="626"/>
      <c r="AO11" s="627"/>
      <c r="AP11" s="617" t="s">
        <v>246</v>
      </c>
      <c r="AQ11" s="618"/>
      <c r="AR11" s="618"/>
      <c r="AS11" s="618"/>
      <c r="AT11" s="618"/>
      <c r="AU11" s="618"/>
      <c r="AV11" s="618"/>
      <c r="AW11" s="618"/>
      <c r="AX11" s="618"/>
      <c r="AY11" s="618"/>
      <c r="AZ11" s="618"/>
      <c r="BA11" s="618"/>
      <c r="BB11" s="618"/>
      <c r="BC11" s="618"/>
      <c r="BD11" s="618"/>
      <c r="BE11" s="618"/>
      <c r="BF11" s="619"/>
      <c r="BG11" s="620">
        <v>76016</v>
      </c>
      <c r="BH11" s="621"/>
      <c r="BI11" s="621"/>
      <c r="BJ11" s="621"/>
      <c r="BK11" s="621"/>
      <c r="BL11" s="621"/>
      <c r="BM11" s="621"/>
      <c r="BN11" s="622"/>
      <c r="BO11" s="623">
        <v>3.1</v>
      </c>
      <c r="BP11" s="623"/>
      <c r="BQ11" s="623"/>
      <c r="BR11" s="623"/>
      <c r="BS11" s="629">
        <v>15047</v>
      </c>
      <c r="BT11" s="621"/>
      <c r="BU11" s="621"/>
      <c r="BV11" s="621"/>
      <c r="BW11" s="621"/>
      <c r="BX11" s="621"/>
      <c r="BY11" s="621"/>
      <c r="BZ11" s="621"/>
      <c r="CA11" s="621"/>
      <c r="CB11" s="630"/>
      <c r="CD11" s="635" t="s">
        <v>247</v>
      </c>
      <c r="CE11" s="636"/>
      <c r="CF11" s="636"/>
      <c r="CG11" s="636"/>
      <c r="CH11" s="636"/>
      <c r="CI11" s="636"/>
      <c r="CJ11" s="636"/>
      <c r="CK11" s="636"/>
      <c r="CL11" s="636"/>
      <c r="CM11" s="636"/>
      <c r="CN11" s="636"/>
      <c r="CO11" s="636"/>
      <c r="CP11" s="636"/>
      <c r="CQ11" s="637"/>
      <c r="CR11" s="620">
        <v>1940274</v>
      </c>
      <c r="CS11" s="621"/>
      <c r="CT11" s="621"/>
      <c r="CU11" s="621"/>
      <c r="CV11" s="621"/>
      <c r="CW11" s="621"/>
      <c r="CX11" s="621"/>
      <c r="CY11" s="622"/>
      <c r="CZ11" s="623">
        <v>7.8</v>
      </c>
      <c r="DA11" s="623"/>
      <c r="DB11" s="623"/>
      <c r="DC11" s="623"/>
      <c r="DD11" s="629">
        <v>444091</v>
      </c>
      <c r="DE11" s="621"/>
      <c r="DF11" s="621"/>
      <c r="DG11" s="621"/>
      <c r="DH11" s="621"/>
      <c r="DI11" s="621"/>
      <c r="DJ11" s="621"/>
      <c r="DK11" s="621"/>
      <c r="DL11" s="621"/>
      <c r="DM11" s="621"/>
      <c r="DN11" s="621"/>
      <c r="DO11" s="621"/>
      <c r="DP11" s="622"/>
      <c r="DQ11" s="629">
        <v>985000</v>
      </c>
      <c r="DR11" s="621"/>
      <c r="DS11" s="621"/>
      <c r="DT11" s="621"/>
      <c r="DU11" s="621"/>
      <c r="DV11" s="621"/>
      <c r="DW11" s="621"/>
      <c r="DX11" s="621"/>
      <c r="DY11" s="621"/>
      <c r="DZ11" s="621"/>
      <c r="EA11" s="621"/>
      <c r="EB11" s="621"/>
      <c r="EC11" s="630"/>
    </row>
    <row r="12" spans="2:143" ht="11.25" customHeight="1" x14ac:dyDescent="0.2">
      <c r="B12" s="617" t="s">
        <v>248</v>
      </c>
      <c r="C12" s="618"/>
      <c r="D12" s="618"/>
      <c r="E12" s="618"/>
      <c r="F12" s="618"/>
      <c r="G12" s="618"/>
      <c r="H12" s="618"/>
      <c r="I12" s="618"/>
      <c r="J12" s="618"/>
      <c r="K12" s="618"/>
      <c r="L12" s="618"/>
      <c r="M12" s="618"/>
      <c r="N12" s="618"/>
      <c r="O12" s="618"/>
      <c r="P12" s="618"/>
      <c r="Q12" s="619"/>
      <c r="R12" s="620">
        <v>534281</v>
      </c>
      <c r="S12" s="621"/>
      <c r="T12" s="621"/>
      <c r="U12" s="621"/>
      <c r="V12" s="621"/>
      <c r="W12" s="621"/>
      <c r="X12" s="621"/>
      <c r="Y12" s="622"/>
      <c r="Z12" s="623">
        <v>2.1</v>
      </c>
      <c r="AA12" s="623"/>
      <c r="AB12" s="623"/>
      <c r="AC12" s="623"/>
      <c r="AD12" s="624">
        <v>534281</v>
      </c>
      <c r="AE12" s="624"/>
      <c r="AF12" s="624"/>
      <c r="AG12" s="624"/>
      <c r="AH12" s="624"/>
      <c r="AI12" s="624"/>
      <c r="AJ12" s="624"/>
      <c r="AK12" s="624"/>
      <c r="AL12" s="625">
        <v>4.3</v>
      </c>
      <c r="AM12" s="626"/>
      <c r="AN12" s="626"/>
      <c r="AO12" s="627"/>
      <c r="AP12" s="617" t="s">
        <v>249</v>
      </c>
      <c r="AQ12" s="618"/>
      <c r="AR12" s="618"/>
      <c r="AS12" s="618"/>
      <c r="AT12" s="618"/>
      <c r="AU12" s="618"/>
      <c r="AV12" s="618"/>
      <c r="AW12" s="618"/>
      <c r="AX12" s="618"/>
      <c r="AY12" s="618"/>
      <c r="AZ12" s="618"/>
      <c r="BA12" s="618"/>
      <c r="BB12" s="618"/>
      <c r="BC12" s="618"/>
      <c r="BD12" s="618"/>
      <c r="BE12" s="618"/>
      <c r="BF12" s="619"/>
      <c r="BG12" s="620">
        <v>1079681</v>
      </c>
      <c r="BH12" s="621"/>
      <c r="BI12" s="621"/>
      <c r="BJ12" s="621"/>
      <c r="BK12" s="621"/>
      <c r="BL12" s="621"/>
      <c r="BM12" s="621"/>
      <c r="BN12" s="622"/>
      <c r="BO12" s="623">
        <v>43.6</v>
      </c>
      <c r="BP12" s="623"/>
      <c r="BQ12" s="623"/>
      <c r="BR12" s="623"/>
      <c r="BS12" s="629" t="s">
        <v>245</v>
      </c>
      <c r="BT12" s="621"/>
      <c r="BU12" s="621"/>
      <c r="BV12" s="621"/>
      <c r="BW12" s="621"/>
      <c r="BX12" s="621"/>
      <c r="BY12" s="621"/>
      <c r="BZ12" s="621"/>
      <c r="CA12" s="621"/>
      <c r="CB12" s="630"/>
      <c r="CD12" s="635" t="s">
        <v>250</v>
      </c>
      <c r="CE12" s="636"/>
      <c r="CF12" s="636"/>
      <c r="CG12" s="636"/>
      <c r="CH12" s="636"/>
      <c r="CI12" s="636"/>
      <c r="CJ12" s="636"/>
      <c r="CK12" s="636"/>
      <c r="CL12" s="636"/>
      <c r="CM12" s="636"/>
      <c r="CN12" s="636"/>
      <c r="CO12" s="636"/>
      <c r="CP12" s="636"/>
      <c r="CQ12" s="637"/>
      <c r="CR12" s="620">
        <v>315057</v>
      </c>
      <c r="CS12" s="621"/>
      <c r="CT12" s="621"/>
      <c r="CU12" s="621"/>
      <c r="CV12" s="621"/>
      <c r="CW12" s="621"/>
      <c r="CX12" s="621"/>
      <c r="CY12" s="622"/>
      <c r="CZ12" s="623">
        <v>1.3</v>
      </c>
      <c r="DA12" s="623"/>
      <c r="DB12" s="623"/>
      <c r="DC12" s="623"/>
      <c r="DD12" s="629">
        <v>139307</v>
      </c>
      <c r="DE12" s="621"/>
      <c r="DF12" s="621"/>
      <c r="DG12" s="621"/>
      <c r="DH12" s="621"/>
      <c r="DI12" s="621"/>
      <c r="DJ12" s="621"/>
      <c r="DK12" s="621"/>
      <c r="DL12" s="621"/>
      <c r="DM12" s="621"/>
      <c r="DN12" s="621"/>
      <c r="DO12" s="621"/>
      <c r="DP12" s="622"/>
      <c r="DQ12" s="629">
        <v>119751</v>
      </c>
      <c r="DR12" s="621"/>
      <c r="DS12" s="621"/>
      <c r="DT12" s="621"/>
      <c r="DU12" s="621"/>
      <c r="DV12" s="621"/>
      <c r="DW12" s="621"/>
      <c r="DX12" s="621"/>
      <c r="DY12" s="621"/>
      <c r="DZ12" s="621"/>
      <c r="EA12" s="621"/>
      <c r="EB12" s="621"/>
      <c r="EC12" s="630"/>
    </row>
    <row r="13" spans="2:143" ht="11.25" customHeight="1" x14ac:dyDescent="0.2">
      <c r="B13" s="617" t="s">
        <v>251</v>
      </c>
      <c r="C13" s="618"/>
      <c r="D13" s="618"/>
      <c r="E13" s="618"/>
      <c r="F13" s="618"/>
      <c r="G13" s="618"/>
      <c r="H13" s="618"/>
      <c r="I13" s="618"/>
      <c r="J13" s="618"/>
      <c r="K13" s="618"/>
      <c r="L13" s="618"/>
      <c r="M13" s="618"/>
      <c r="N13" s="618"/>
      <c r="O13" s="618"/>
      <c r="P13" s="618"/>
      <c r="Q13" s="619"/>
      <c r="R13" s="620" t="s">
        <v>175</v>
      </c>
      <c r="S13" s="621"/>
      <c r="T13" s="621"/>
      <c r="U13" s="621"/>
      <c r="V13" s="621"/>
      <c r="W13" s="621"/>
      <c r="X13" s="621"/>
      <c r="Y13" s="622"/>
      <c r="Z13" s="623" t="s">
        <v>231</v>
      </c>
      <c r="AA13" s="623"/>
      <c r="AB13" s="623"/>
      <c r="AC13" s="623"/>
      <c r="AD13" s="624" t="s">
        <v>181</v>
      </c>
      <c r="AE13" s="624"/>
      <c r="AF13" s="624"/>
      <c r="AG13" s="624"/>
      <c r="AH13" s="624"/>
      <c r="AI13" s="624"/>
      <c r="AJ13" s="624"/>
      <c r="AK13" s="624"/>
      <c r="AL13" s="625" t="s">
        <v>181</v>
      </c>
      <c r="AM13" s="626"/>
      <c r="AN13" s="626"/>
      <c r="AO13" s="627"/>
      <c r="AP13" s="617" t="s">
        <v>252</v>
      </c>
      <c r="AQ13" s="618"/>
      <c r="AR13" s="618"/>
      <c r="AS13" s="618"/>
      <c r="AT13" s="618"/>
      <c r="AU13" s="618"/>
      <c r="AV13" s="618"/>
      <c r="AW13" s="618"/>
      <c r="AX13" s="618"/>
      <c r="AY13" s="618"/>
      <c r="AZ13" s="618"/>
      <c r="BA13" s="618"/>
      <c r="BB13" s="618"/>
      <c r="BC13" s="618"/>
      <c r="BD13" s="618"/>
      <c r="BE13" s="618"/>
      <c r="BF13" s="619"/>
      <c r="BG13" s="620">
        <v>1078430</v>
      </c>
      <c r="BH13" s="621"/>
      <c r="BI13" s="621"/>
      <c r="BJ13" s="621"/>
      <c r="BK13" s="621"/>
      <c r="BL13" s="621"/>
      <c r="BM13" s="621"/>
      <c r="BN13" s="622"/>
      <c r="BO13" s="623">
        <v>43.5</v>
      </c>
      <c r="BP13" s="623"/>
      <c r="BQ13" s="623"/>
      <c r="BR13" s="623"/>
      <c r="BS13" s="629" t="s">
        <v>253</v>
      </c>
      <c r="BT13" s="621"/>
      <c r="BU13" s="621"/>
      <c r="BV13" s="621"/>
      <c r="BW13" s="621"/>
      <c r="BX13" s="621"/>
      <c r="BY13" s="621"/>
      <c r="BZ13" s="621"/>
      <c r="CA13" s="621"/>
      <c r="CB13" s="630"/>
      <c r="CD13" s="635" t="s">
        <v>254</v>
      </c>
      <c r="CE13" s="636"/>
      <c r="CF13" s="636"/>
      <c r="CG13" s="636"/>
      <c r="CH13" s="636"/>
      <c r="CI13" s="636"/>
      <c r="CJ13" s="636"/>
      <c r="CK13" s="636"/>
      <c r="CL13" s="636"/>
      <c r="CM13" s="636"/>
      <c r="CN13" s="636"/>
      <c r="CO13" s="636"/>
      <c r="CP13" s="636"/>
      <c r="CQ13" s="637"/>
      <c r="CR13" s="620">
        <v>2341436</v>
      </c>
      <c r="CS13" s="621"/>
      <c r="CT13" s="621"/>
      <c r="CU13" s="621"/>
      <c r="CV13" s="621"/>
      <c r="CW13" s="621"/>
      <c r="CX13" s="621"/>
      <c r="CY13" s="622"/>
      <c r="CZ13" s="623">
        <v>9.4</v>
      </c>
      <c r="DA13" s="623"/>
      <c r="DB13" s="623"/>
      <c r="DC13" s="623"/>
      <c r="DD13" s="629">
        <v>1436450</v>
      </c>
      <c r="DE13" s="621"/>
      <c r="DF13" s="621"/>
      <c r="DG13" s="621"/>
      <c r="DH13" s="621"/>
      <c r="DI13" s="621"/>
      <c r="DJ13" s="621"/>
      <c r="DK13" s="621"/>
      <c r="DL13" s="621"/>
      <c r="DM13" s="621"/>
      <c r="DN13" s="621"/>
      <c r="DO13" s="621"/>
      <c r="DP13" s="622"/>
      <c r="DQ13" s="629">
        <v>945011</v>
      </c>
      <c r="DR13" s="621"/>
      <c r="DS13" s="621"/>
      <c r="DT13" s="621"/>
      <c r="DU13" s="621"/>
      <c r="DV13" s="621"/>
      <c r="DW13" s="621"/>
      <c r="DX13" s="621"/>
      <c r="DY13" s="621"/>
      <c r="DZ13" s="621"/>
      <c r="EA13" s="621"/>
      <c r="EB13" s="621"/>
      <c r="EC13" s="630"/>
    </row>
    <row r="14" spans="2:143" ht="11.25" customHeight="1" x14ac:dyDescent="0.2">
      <c r="B14" s="617" t="s">
        <v>255</v>
      </c>
      <c r="C14" s="618"/>
      <c r="D14" s="618"/>
      <c r="E14" s="618"/>
      <c r="F14" s="618"/>
      <c r="G14" s="618"/>
      <c r="H14" s="618"/>
      <c r="I14" s="618"/>
      <c r="J14" s="618"/>
      <c r="K14" s="618"/>
      <c r="L14" s="618"/>
      <c r="M14" s="618"/>
      <c r="N14" s="618"/>
      <c r="O14" s="618"/>
      <c r="P14" s="618"/>
      <c r="Q14" s="619"/>
      <c r="R14" s="620" t="s">
        <v>181</v>
      </c>
      <c r="S14" s="621"/>
      <c r="T14" s="621"/>
      <c r="U14" s="621"/>
      <c r="V14" s="621"/>
      <c r="W14" s="621"/>
      <c r="X14" s="621"/>
      <c r="Y14" s="622"/>
      <c r="Z14" s="623" t="s">
        <v>181</v>
      </c>
      <c r="AA14" s="623"/>
      <c r="AB14" s="623"/>
      <c r="AC14" s="623"/>
      <c r="AD14" s="624" t="s">
        <v>231</v>
      </c>
      <c r="AE14" s="624"/>
      <c r="AF14" s="624"/>
      <c r="AG14" s="624"/>
      <c r="AH14" s="624"/>
      <c r="AI14" s="624"/>
      <c r="AJ14" s="624"/>
      <c r="AK14" s="624"/>
      <c r="AL14" s="625" t="s">
        <v>181</v>
      </c>
      <c r="AM14" s="626"/>
      <c r="AN14" s="626"/>
      <c r="AO14" s="627"/>
      <c r="AP14" s="617" t="s">
        <v>256</v>
      </c>
      <c r="AQ14" s="618"/>
      <c r="AR14" s="618"/>
      <c r="AS14" s="618"/>
      <c r="AT14" s="618"/>
      <c r="AU14" s="618"/>
      <c r="AV14" s="618"/>
      <c r="AW14" s="618"/>
      <c r="AX14" s="618"/>
      <c r="AY14" s="618"/>
      <c r="AZ14" s="618"/>
      <c r="BA14" s="618"/>
      <c r="BB14" s="618"/>
      <c r="BC14" s="618"/>
      <c r="BD14" s="618"/>
      <c r="BE14" s="618"/>
      <c r="BF14" s="619"/>
      <c r="BG14" s="620">
        <v>127310</v>
      </c>
      <c r="BH14" s="621"/>
      <c r="BI14" s="621"/>
      <c r="BJ14" s="621"/>
      <c r="BK14" s="621"/>
      <c r="BL14" s="621"/>
      <c r="BM14" s="621"/>
      <c r="BN14" s="622"/>
      <c r="BO14" s="623">
        <v>5.0999999999999996</v>
      </c>
      <c r="BP14" s="623"/>
      <c r="BQ14" s="623"/>
      <c r="BR14" s="623"/>
      <c r="BS14" s="629" t="s">
        <v>181</v>
      </c>
      <c r="BT14" s="621"/>
      <c r="BU14" s="621"/>
      <c r="BV14" s="621"/>
      <c r="BW14" s="621"/>
      <c r="BX14" s="621"/>
      <c r="BY14" s="621"/>
      <c r="BZ14" s="621"/>
      <c r="CA14" s="621"/>
      <c r="CB14" s="630"/>
      <c r="CD14" s="635" t="s">
        <v>257</v>
      </c>
      <c r="CE14" s="636"/>
      <c r="CF14" s="636"/>
      <c r="CG14" s="636"/>
      <c r="CH14" s="636"/>
      <c r="CI14" s="636"/>
      <c r="CJ14" s="636"/>
      <c r="CK14" s="636"/>
      <c r="CL14" s="636"/>
      <c r="CM14" s="636"/>
      <c r="CN14" s="636"/>
      <c r="CO14" s="636"/>
      <c r="CP14" s="636"/>
      <c r="CQ14" s="637"/>
      <c r="CR14" s="620">
        <v>1560972</v>
      </c>
      <c r="CS14" s="621"/>
      <c r="CT14" s="621"/>
      <c r="CU14" s="621"/>
      <c r="CV14" s="621"/>
      <c r="CW14" s="621"/>
      <c r="CX14" s="621"/>
      <c r="CY14" s="622"/>
      <c r="CZ14" s="623">
        <v>6.3</v>
      </c>
      <c r="DA14" s="623"/>
      <c r="DB14" s="623"/>
      <c r="DC14" s="623"/>
      <c r="DD14" s="629">
        <v>481526</v>
      </c>
      <c r="DE14" s="621"/>
      <c r="DF14" s="621"/>
      <c r="DG14" s="621"/>
      <c r="DH14" s="621"/>
      <c r="DI14" s="621"/>
      <c r="DJ14" s="621"/>
      <c r="DK14" s="621"/>
      <c r="DL14" s="621"/>
      <c r="DM14" s="621"/>
      <c r="DN14" s="621"/>
      <c r="DO14" s="621"/>
      <c r="DP14" s="622"/>
      <c r="DQ14" s="629">
        <v>1116985</v>
      </c>
      <c r="DR14" s="621"/>
      <c r="DS14" s="621"/>
      <c r="DT14" s="621"/>
      <c r="DU14" s="621"/>
      <c r="DV14" s="621"/>
      <c r="DW14" s="621"/>
      <c r="DX14" s="621"/>
      <c r="DY14" s="621"/>
      <c r="DZ14" s="621"/>
      <c r="EA14" s="621"/>
      <c r="EB14" s="621"/>
      <c r="EC14" s="630"/>
    </row>
    <row r="15" spans="2:143" ht="11.25" customHeight="1" x14ac:dyDescent="0.2">
      <c r="B15" s="617" t="s">
        <v>258</v>
      </c>
      <c r="C15" s="618"/>
      <c r="D15" s="618"/>
      <c r="E15" s="618"/>
      <c r="F15" s="618"/>
      <c r="G15" s="618"/>
      <c r="H15" s="618"/>
      <c r="I15" s="618"/>
      <c r="J15" s="618"/>
      <c r="K15" s="618"/>
      <c r="L15" s="618"/>
      <c r="M15" s="618"/>
      <c r="N15" s="618"/>
      <c r="O15" s="618"/>
      <c r="P15" s="618"/>
      <c r="Q15" s="619"/>
      <c r="R15" s="620">
        <v>50411</v>
      </c>
      <c r="S15" s="621"/>
      <c r="T15" s="621"/>
      <c r="U15" s="621"/>
      <c r="V15" s="621"/>
      <c r="W15" s="621"/>
      <c r="X15" s="621"/>
      <c r="Y15" s="622"/>
      <c r="Z15" s="623">
        <v>0.2</v>
      </c>
      <c r="AA15" s="623"/>
      <c r="AB15" s="623"/>
      <c r="AC15" s="623"/>
      <c r="AD15" s="624">
        <v>50411</v>
      </c>
      <c r="AE15" s="624"/>
      <c r="AF15" s="624"/>
      <c r="AG15" s="624"/>
      <c r="AH15" s="624"/>
      <c r="AI15" s="624"/>
      <c r="AJ15" s="624"/>
      <c r="AK15" s="624"/>
      <c r="AL15" s="625">
        <v>0.4</v>
      </c>
      <c r="AM15" s="626"/>
      <c r="AN15" s="626"/>
      <c r="AO15" s="627"/>
      <c r="AP15" s="617" t="s">
        <v>259</v>
      </c>
      <c r="AQ15" s="618"/>
      <c r="AR15" s="618"/>
      <c r="AS15" s="618"/>
      <c r="AT15" s="618"/>
      <c r="AU15" s="618"/>
      <c r="AV15" s="618"/>
      <c r="AW15" s="618"/>
      <c r="AX15" s="618"/>
      <c r="AY15" s="618"/>
      <c r="AZ15" s="618"/>
      <c r="BA15" s="618"/>
      <c r="BB15" s="618"/>
      <c r="BC15" s="618"/>
      <c r="BD15" s="618"/>
      <c r="BE15" s="618"/>
      <c r="BF15" s="619"/>
      <c r="BG15" s="620">
        <v>270763</v>
      </c>
      <c r="BH15" s="621"/>
      <c r="BI15" s="621"/>
      <c r="BJ15" s="621"/>
      <c r="BK15" s="621"/>
      <c r="BL15" s="621"/>
      <c r="BM15" s="621"/>
      <c r="BN15" s="622"/>
      <c r="BO15" s="623">
        <v>10.9</v>
      </c>
      <c r="BP15" s="623"/>
      <c r="BQ15" s="623"/>
      <c r="BR15" s="623"/>
      <c r="BS15" s="629" t="s">
        <v>181</v>
      </c>
      <c r="BT15" s="621"/>
      <c r="BU15" s="621"/>
      <c r="BV15" s="621"/>
      <c r="BW15" s="621"/>
      <c r="BX15" s="621"/>
      <c r="BY15" s="621"/>
      <c r="BZ15" s="621"/>
      <c r="CA15" s="621"/>
      <c r="CB15" s="630"/>
      <c r="CD15" s="635" t="s">
        <v>260</v>
      </c>
      <c r="CE15" s="636"/>
      <c r="CF15" s="636"/>
      <c r="CG15" s="636"/>
      <c r="CH15" s="636"/>
      <c r="CI15" s="636"/>
      <c r="CJ15" s="636"/>
      <c r="CK15" s="636"/>
      <c r="CL15" s="636"/>
      <c r="CM15" s="636"/>
      <c r="CN15" s="636"/>
      <c r="CO15" s="636"/>
      <c r="CP15" s="636"/>
      <c r="CQ15" s="637"/>
      <c r="CR15" s="620">
        <v>2162850</v>
      </c>
      <c r="CS15" s="621"/>
      <c r="CT15" s="621"/>
      <c r="CU15" s="621"/>
      <c r="CV15" s="621"/>
      <c r="CW15" s="621"/>
      <c r="CX15" s="621"/>
      <c r="CY15" s="622"/>
      <c r="CZ15" s="623">
        <v>8.6999999999999993</v>
      </c>
      <c r="DA15" s="623"/>
      <c r="DB15" s="623"/>
      <c r="DC15" s="623"/>
      <c r="DD15" s="629">
        <v>417129</v>
      </c>
      <c r="DE15" s="621"/>
      <c r="DF15" s="621"/>
      <c r="DG15" s="621"/>
      <c r="DH15" s="621"/>
      <c r="DI15" s="621"/>
      <c r="DJ15" s="621"/>
      <c r="DK15" s="621"/>
      <c r="DL15" s="621"/>
      <c r="DM15" s="621"/>
      <c r="DN15" s="621"/>
      <c r="DO15" s="621"/>
      <c r="DP15" s="622"/>
      <c r="DQ15" s="629">
        <v>1426037</v>
      </c>
      <c r="DR15" s="621"/>
      <c r="DS15" s="621"/>
      <c r="DT15" s="621"/>
      <c r="DU15" s="621"/>
      <c r="DV15" s="621"/>
      <c r="DW15" s="621"/>
      <c r="DX15" s="621"/>
      <c r="DY15" s="621"/>
      <c r="DZ15" s="621"/>
      <c r="EA15" s="621"/>
      <c r="EB15" s="621"/>
      <c r="EC15" s="630"/>
    </row>
    <row r="16" spans="2:143" ht="11.25" customHeight="1" x14ac:dyDescent="0.2">
      <c r="B16" s="617" t="s">
        <v>261</v>
      </c>
      <c r="C16" s="618"/>
      <c r="D16" s="618"/>
      <c r="E16" s="618"/>
      <c r="F16" s="618"/>
      <c r="G16" s="618"/>
      <c r="H16" s="618"/>
      <c r="I16" s="618"/>
      <c r="J16" s="618"/>
      <c r="K16" s="618"/>
      <c r="L16" s="618"/>
      <c r="M16" s="618"/>
      <c r="N16" s="618"/>
      <c r="O16" s="618"/>
      <c r="P16" s="618"/>
      <c r="Q16" s="619"/>
      <c r="R16" s="620" t="s">
        <v>181</v>
      </c>
      <c r="S16" s="621"/>
      <c r="T16" s="621"/>
      <c r="U16" s="621"/>
      <c r="V16" s="621"/>
      <c r="W16" s="621"/>
      <c r="X16" s="621"/>
      <c r="Y16" s="622"/>
      <c r="Z16" s="623" t="s">
        <v>245</v>
      </c>
      <c r="AA16" s="623"/>
      <c r="AB16" s="623"/>
      <c r="AC16" s="623"/>
      <c r="AD16" s="624" t="s">
        <v>245</v>
      </c>
      <c r="AE16" s="624"/>
      <c r="AF16" s="624"/>
      <c r="AG16" s="624"/>
      <c r="AH16" s="624"/>
      <c r="AI16" s="624"/>
      <c r="AJ16" s="624"/>
      <c r="AK16" s="624"/>
      <c r="AL16" s="625" t="s">
        <v>175</v>
      </c>
      <c r="AM16" s="626"/>
      <c r="AN16" s="626"/>
      <c r="AO16" s="627"/>
      <c r="AP16" s="617" t="s">
        <v>262</v>
      </c>
      <c r="AQ16" s="618"/>
      <c r="AR16" s="618"/>
      <c r="AS16" s="618"/>
      <c r="AT16" s="618"/>
      <c r="AU16" s="618"/>
      <c r="AV16" s="618"/>
      <c r="AW16" s="618"/>
      <c r="AX16" s="618"/>
      <c r="AY16" s="618"/>
      <c r="AZ16" s="618"/>
      <c r="BA16" s="618"/>
      <c r="BB16" s="618"/>
      <c r="BC16" s="618"/>
      <c r="BD16" s="618"/>
      <c r="BE16" s="618"/>
      <c r="BF16" s="619"/>
      <c r="BG16" s="620" t="s">
        <v>181</v>
      </c>
      <c r="BH16" s="621"/>
      <c r="BI16" s="621"/>
      <c r="BJ16" s="621"/>
      <c r="BK16" s="621"/>
      <c r="BL16" s="621"/>
      <c r="BM16" s="621"/>
      <c r="BN16" s="622"/>
      <c r="BO16" s="623" t="s">
        <v>231</v>
      </c>
      <c r="BP16" s="623"/>
      <c r="BQ16" s="623"/>
      <c r="BR16" s="623"/>
      <c r="BS16" s="629" t="s">
        <v>181</v>
      </c>
      <c r="BT16" s="621"/>
      <c r="BU16" s="621"/>
      <c r="BV16" s="621"/>
      <c r="BW16" s="621"/>
      <c r="BX16" s="621"/>
      <c r="BY16" s="621"/>
      <c r="BZ16" s="621"/>
      <c r="CA16" s="621"/>
      <c r="CB16" s="630"/>
      <c r="CD16" s="635" t="s">
        <v>263</v>
      </c>
      <c r="CE16" s="636"/>
      <c r="CF16" s="636"/>
      <c r="CG16" s="636"/>
      <c r="CH16" s="636"/>
      <c r="CI16" s="636"/>
      <c r="CJ16" s="636"/>
      <c r="CK16" s="636"/>
      <c r="CL16" s="636"/>
      <c r="CM16" s="636"/>
      <c r="CN16" s="636"/>
      <c r="CO16" s="636"/>
      <c r="CP16" s="636"/>
      <c r="CQ16" s="637"/>
      <c r="CR16" s="620" t="s">
        <v>253</v>
      </c>
      <c r="CS16" s="621"/>
      <c r="CT16" s="621"/>
      <c r="CU16" s="621"/>
      <c r="CV16" s="621"/>
      <c r="CW16" s="621"/>
      <c r="CX16" s="621"/>
      <c r="CY16" s="622"/>
      <c r="CZ16" s="623" t="s">
        <v>231</v>
      </c>
      <c r="DA16" s="623"/>
      <c r="DB16" s="623"/>
      <c r="DC16" s="623"/>
      <c r="DD16" s="629" t="s">
        <v>231</v>
      </c>
      <c r="DE16" s="621"/>
      <c r="DF16" s="621"/>
      <c r="DG16" s="621"/>
      <c r="DH16" s="621"/>
      <c r="DI16" s="621"/>
      <c r="DJ16" s="621"/>
      <c r="DK16" s="621"/>
      <c r="DL16" s="621"/>
      <c r="DM16" s="621"/>
      <c r="DN16" s="621"/>
      <c r="DO16" s="621"/>
      <c r="DP16" s="622"/>
      <c r="DQ16" s="629" t="s">
        <v>181</v>
      </c>
      <c r="DR16" s="621"/>
      <c r="DS16" s="621"/>
      <c r="DT16" s="621"/>
      <c r="DU16" s="621"/>
      <c r="DV16" s="621"/>
      <c r="DW16" s="621"/>
      <c r="DX16" s="621"/>
      <c r="DY16" s="621"/>
      <c r="DZ16" s="621"/>
      <c r="EA16" s="621"/>
      <c r="EB16" s="621"/>
      <c r="EC16" s="630"/>
    </row>
    <row r="17" spans="2:133" ht="11.25" customHeight="1" x14ac:dyDescent="0.2">
      <c r="B17" s="617" t="s">
        <v>264</v>
      </c>
      <c r="C17" s="618"/>
      <c r="D17" s="618"/>
      <c r="E17" s="618"/>
      <c r="F17" s="618"/>
      <c r="G17" s="618"/>
      <c r="H17" s="618"/>
      <c r="I17" s="618"/>
      <c r="J17" s="618"/>
      <c r="K17" s="618"/>
      <c r="L17" s="618"/>
      <c r="M17" s="618"/>
      <c r="N17" s="618"/>
      <c r="O17" s="618"/>
      <c r="P17" s="618"/>
      <c r="Q17" s="619"/>
      <c r="R17" s="620">
        <v>7041</v>
      </c>
      <c r="S17" s="621"/>
      <c r="T17" s="621"/>
      <c r="U17" s="621"/>
      <c r="V17" s="621"/>
      <c r="W17" s="621"/>
      <c r="X17" s="621"/>
      <c r="Y17" s="622"/>
      <c r="Z17" s="623">
        <v>0</v>
      </c>
      <c r="AA17" s="623"/>
      <c r="AB17" s="623"/>
      <c r="AC17" s="623"/>
      <c r="AD17" s="624">
        <v>7041</v>
      </c>
      <c r="AE17" s="624"/>
      <c r="AF17" s="624"/>
      <c r="AG17" s="624"/>
      <c r="AH17" s="624"/>
      <c r="AI17" s="624"/>
      <c r="AJ17" s="624"/>
      <c r="AK17" s="624"/>
      <c r="AL17" s="625">
        <v>0.1</v>
      </c>
      <c r="AM17" s="626"/>
      <c r="AN17" s="626"/>
      <c r="AO17" s="627"/>
      <c r="AP17" s="617" t="s">
        <v>265</v>
      </c>
      <c r="AQ17" s="618"/>
      <c r="AR17" s="618"/>
      <c r="AS17" s="618"/>
      <c r="AT17" s="618"/>
      <c r="AU17" s="618"/>
      <c r="AV17" s="618"/>
      <c r="AW17" s="618"/>
      <c r="AX17" s="618"/>
      <c r="AY17" s="618"/>
      <c r="AZ17" s="618"/>
      <c r="BA17" s="618"/>
      <c r="BB17" s="618"/>
      <c r="BC17" s="618"/>
      <c r="BD17" s="618"/>
      <c r="BE17" s="618"/>
      <c r="BF17" s="619"/>
      <c r="BG17" s="620" t="s">
        <v>181</v>
      </c>
      <c r="BH17" s="621"/>
      <c r="BI17" s="621"/>
      <c r="BJ17" s="621"/>
      <c r="BK17" s="621"/>
      <c r="BL17" s="621"/>
      <c r="BM17" s="621"/>
      <c r="BN17" s="622"/>
      <c r="BO17" s="623" t="s">
        <v>181</v>
      </c>
      <c r="BP17" s="623"/>
      <c r="BQ17" s="623"/>
      <c r="BR17" s="623"/>
      <c r="BS17" s="629" t="s">
        <v>231</v>
      </c>
      <c r="BT17" s="621"/>
      <c r="BU17" s="621"/>
      <c r="BV17" s="621"/>
      <c r="BW17" s="621"/>
      <c r="BX17" s="621"/>
      <c r="BY17" s="621"/>
      <c r="BZ17" s="621"/>
      <c r="CA17" s="621"/>
      <c r="CB17" s="630"/>
      <c r="CD17" s="635" t="s">
        <v>266</v>
      </c>
      <c r="CE17" s="636"/>
      <c r="CF17" s="636"/>
      <c r="CG17" s="636"/>
      <c r="CH17" s="636"/>
      <c r="CI17" s="636"/>
      <c r="CJ17" s="636"/>
      <c r="CK17" s="636"/>
      <c r="CL17" s="636"/>
      <c r="CM17" s="636"/>
      <c r="CN17" s="636"/>
      <c r="CO17" s="636"/>
      <c r="CP17" s="636"/>
      <c r="CQ17" s="637"/>
      <c r="CR17" s="620">
        <v>3508956</v>
      </c>
      <c r="CS17" s="621"/>
      <c r="CT17" s="621"/>
      <c r="CU17" s="621"/>
      <c r="CV17" s="621"/>
      <c r="CW17" s="621"/>
      <c r="CX17" s="621"/>
      <c r="CY17" s="622"/>
      <c r="CZ17" s="623">
        <v>14.2</v>
      </c>
      <c r="DA17" s="623"/>
      <c r="DB17" s="623"/>
      <c r="DC17" s="623"/>
      <c r="DD17" s="629" t="s">
        <v>175</v>
      </c>
      <c r="DE17" s="621"/>
      <c r="DF17" s="621"/>
      <c r="DG17" s="621"/>
      <c r="DH17" s="621"/>
      <c r="DI17" s="621"/>
      <c r="DJ17" s="621"/>
      <c r="DK17" s="621"/>
      <c r="DL17" s="621"/>
      <c r="DM17" s="621"/>
      <c r="DN17" s="621"/>
      <c r="DO17" s="621"/>
      <c r="DP17" s="622"/>
      <c r="DQ17" s="629">
        <v>3238862</v>
      </c>
      <c r="DR17" s="621"/>
      <c r="DS17" s="621"/>
      <c r="DT17" s="621"/>
      <c r="DU17" s="621"/>
      <c r="DV17" s="621"/>
      <c r="DW17" s="621"/>
      <c r="DX17" s="621"/>
      <c r="DY17" s="621"/>
      <c r="DZ17" s="621"/>
      <c r="EA17" s="621"/>
      <c r="EB17" s="621"/>
      <c r="EC17" s="630"/>
    </row>
    <row r="18" spans="2:133" ht="11.25" customHeight="1" x14ac:dyDescent="0.2">
      <c r="B18" s="617" t="s">
        <v>267</v>
      </c>
      <c r="C18" s="618"/>
      <c r="D18" s="618"/>
      <c r="E18" s="618"/>
      <c r="F18" s="618"/>
      <c r="G18" s="618"/>
      <c r="H18" s="618"/>
      <c r="I18" s="618"/>
      <c r="J18" s="618"/>
      <c r="K18" s="618"/>
      <c r="L18" s="618"/>
      <c r="M18" s="618"/>
      <c r="N18" s="618"/>
      <c r="O18" s="618"/>
      <c r="P18" s="618"/>
      <c r="Q18" s="619"/>
      <c r="R18" s="620">
        <v>10148771</v>
      </c>
      <c r="S18" s="621"/>
      <c r="T18" s="621"/>
      <c r="U18" s="621"/>
      <c r="V18" s="621"/>
      <c r="W18" s="621"/>
      <c r="X18" s="621"/>
      <c r="Y18" s="622"/>
      <c r="Z18" s="623">
        <v>40.1</v>
      </c>
      <c r="AA18" s="623"/>
      <c r="AB18" s="623"/>
      <c r="AC18" s="623"/>
      <c r="AD18" s="624">
        <v>9242680</v>
      </c>
      <c r="AE18" s="624"/>
      <c r="AF18" s="624"/>
      <c r="AG18" s="624"/>
      <c r="AH18" s="624"/>
      <c r="AI18" s="624"/>
      <c r="AJ18" s="624"/>
      <c r="AK18" s="624"/>
      <c r="AL18" s="625">
        <v>73.5</v>
      </c>
      <c r="AM18" s="626"/>
      <c r="AN18" s="626"/>
      <c r="AO18" s="627"/>
      <c r="AP18" s="617" t="s">
        <v>268</v>
      </c>
      <c r="AQ18" s="618"/>
      <c r="AR18" s="618"/>
      <c r="AS18" s="618"/>
      <c r="AT18" s="618"/>
      <c r="AU18" s="618"/>
      <c r="AV18" s="618"/>
      <c r="AW18" s="618"/>
      <c r="AX18" s="618"/>
      <c r="AY18" s="618"/>
      <c r="AZ18" s="618"/>
      <c r="BA18" s="618"/>
      <c r="BB18" s="618"/>
      <c r="BC18" s="618"/>
      <c r="BD18" s="618"/>
      <c r="BE18" s="618"/>
      <c r="BF18" s="619"/>
      <c r="BG18" s="620" t="s">
        <v>181</v>
      </c>
      <c r="BH18" s="621"/>
      <c r="BI18" s="621"/>
      <c r="BJ18" s="621"/>
      <c r="BK18" s="621"/>
      <c r="BL18" s="621"/>
      <c r="BM18" s="621"/>
      <c r="BN18" s="622"/>
      <c r="BO18" s="623" t="s">
        <v>181</v>
      </c>
      <c r="BP18" s="623"/>
      <c r="BQ18" s="623"/>
      <c r="BR18" s="623"/>
      <c r="BS18" s="629" t="s">
        <v>245</v>
      </c>
      <c r="BT18" s="621"/>
      <c r="BU18" s="621"/>
      <c r="BV18" s="621"/>
      <c r="BW18" s="621"/>
      <c r="BX18" s="621"/>
      <c r="BY18" s="621"/>
      <c r="BZ18" s="621"/>
      <c r="CA18" s="621"/>
      <c r="CB18" s="630"/>
      <c r="CD18" s="635" t="s">
        <v>269</v>
      </c>
      <c r="CE18" s="636"/>
      <c r="CF18" s="636"/>
      <c r="CG18" s="636"/>
      <c r="CH18" s="636"/>
      <c r="CI18" s="636"/>
      <c r="CJ18" s="636"/>
      <c r="CK18" s="636"/>
      <c r="CL18" s="636"/>
      <c r="CM18" s="636"/>
      <c r="CN18" s="636"/>
      <c r="CO18" s="636"/>
      <c r="CP18" s="636"/>
      <c r="CQ18" s="637"/>
      <c r="CR18" s="620" t="s">
        <v>181</v>
      </c>
      <c r="CS18" s="621"/>
      <c r="CT18" s="621"/>
      <c r="CU18" s="621"/>
      <c r="CV18" s="621"/>
      <c r="CW18" s="621"/>
      <c r="CX18" s="621"/>
      <c r="CY18" s="622"/>
      <c r="CZ18" s="623" t="s">
        <v>245</v>
      </c>
      <c r="DA18" s="623"/>
      <c r="DB18" s="623"/>
      <c r="DC18" s="623"/>
      <c r="DD18" s="629" t="s">
        <v>181</v>
      </c>
      <c r="DE18" s="621"/>
      <c r="DF18" s="621"/>
      <c r="DG18" s="621"/>
      <c r="DH18" s="621"/>
      <c r="DI18" s="621"/>
      <c r="DJ18" s="621"/>
      <c r="DK18" s="621"/>
      <c r="DL18" s="621"/>
      <c r="DM18" s="621"/>
      <c r="DN18" s="621"/>
      <c r="DO18" s="621"/>
      <c r="DP18" s="622"/>
      <c r="DQ18" s="629" t="s">
        <v>231</v>
      </c>
      <c r="DR18" s="621"/>
      <c r="DS18" s="621"/>
      <c r="DT18" s="621"/>
      <c r="DU18" s="621"/>
      <c r="DV18" s="621"/>
      <c r="DW18" s="621"/>
      <c r="DX18" s="621"/>
      <c r="DY18" s="621"/>
      <c r="DZ18" s="621"/>
      <c r="EA18" s="621"/>
      <c r="EB18" s="621"/>
      <c r="EC18" s="630"/>
    </row>
    <row r="19" spans="2:133" ht="11.25" customHeight="1" x14ac:dyDescent="0.2">
      <c r="B19" s="617" t="s">
        <v>270</v>
      </c>
      <c r="C19" s="618"/>
      <c r="D19" s="618"/>
      <c r="E19" s="618"/>
      <c r="F19" s="618"/>
      <c r="G19" s="618"/>
      <c r="H19" s="618"/>
      <c r="I19" s="618"/>
      <c r="J19" s="618"/>
      <c r="K19" s="618"/>
      <c r="L19" s="618"/>
      <c r="M19" s="618"/>
      <c r="N19" s="618"/>
      <c r="O19" s="618"/>
      <c r="P19" s="618"/>
      <c r="Q19" s="619"/>
      <c r="R19" s="620">
        <v>9242680</v>
      </c>
      <c r="S19" s="621"/>
      <c r="T19" s="621"/>
      <c r="U19" s="621"/>
      <c r="V19" s="621"/>
      <c r="W19" s="621"/>
      <c r="X19" s="621"/>
      <c r="Y19" s="622"/>
      <c r="Z19" s="623">
        <v>36.6</v>
      </c>
      <c r="AA19" s="623"/>
      <c r="AB19" s="623"/>
      <c r="AC19" s="623"/>
      <c r="AD19" s="624">
        <v>9242680</v>
      </c>
      <c r="AE19" s="624"/>
      <c r="AF19" s="624"/>
      <c r="AG19" s="624"/>
      <c r="AH19" s="624"/>
      <c r="AI19" s="624"/>
      <c r="AJ19" s="624"/>
      <c r="AK19" s="624"/>
      <c r="AL19" s="625">
        <v>73.5</v>
      </c>
      <c r="AM19" s="626"/>
      <c r="AN19" s="626"/>
      <c r="AO19" s="627"/>
      <c r="AP19" s="617" t="s">
        <v>271</v>
      </c>
      <c r="AQ19" s="618"/>
      <c r="AR19" s="618"/>
      <c r="AS19" s="618"/>
      <c r="AT19" s="618"/>
      <c r="AU19" s="618"/>
      <c r="AV19" s="618"/>
      <c r="AW19" s="618"/>
      <c r="AX19" s="618"/>
      <c r="AY19" s="618"/>
      <c r="AZ19" s="618"/>
      <c r="BA19" s="618"/>
      <c r="BB19" s="618"/>
      <c r="BC19" s="618"/>
      <c r="BD19" s="618"/>
      <c r="BE19" s="618"/>
      <c r="BF19" s="619"/>
      <c r="BG19" s="620">
        <v>2421</v>
      </c>
      <c r="BH19" s="621"/>
      <c r="BI19" s="621"/>
      <c r="BJ19" s="621"/>
      <c r="BK19" s="621"/>
      <c r="BL19" s="621"/>
      <c r="BM19" s="621"/>
      <c r="BN19" s="622"/>
      <c r="BO19" s="623">
        <v>0.1</v>
      </c>
      <c r="BP19" s="623"/>
      <c r="BQ19" s="623"/>
      <c r="BR19" s="623"/>
      <c r="BS19" s="629" t="s">
        <v>231</v>
      </c>
      <c r="BT19" s="621"/>
      <c r="BU19" s="621"/>
      <c r="BV19" s="621"/>
      <c r="BW19" s="621"/>
      <c r="BX19" s="621"/>
      <c r="BY19" s="621"/>
      <c r="BZ19" s="621"/>
      <c r="CA19" s="621"/>
      <c r="CB19" s="630"/>
      <c r="CD19" s="635" t="s">
        <v>272</v>
      </c>
      <c r="CE19" s="636"/>
      <c r="CF19" s="636"/>
      <c r="CG19" s="636"/>
      <c r="CH19" s="636"/>
      <c r="CI19" s="636"/>
      <c r="CJ19" s="636"/>
      <c r="CK19" s="636"/>
      <c r="CL19" s="636"/>
      <c r="CM19" s="636"/>
      <c r="CN19" s="636"/>
      <c r="CO19" s="636"/>
      <c r="CP19" s="636"/>
      <c r="CQ19" s="637"/>
      <c r="CR19" s="620" t="s">
        <v>245</v>
      </c>
      <c r="CS19" s="621"/>
      <c r="CT19" s="621"/>
      <c r="CU19" s="621"/>
      <c r="CV19" s="621"/>
      <c r="CW19" s="621"/>
      <c r="CX19" s="621"/>
      <c r="CY19" s="622"/>
      <c r="CZ19" s="623" t="s">
        <v>231</v>
      </c>
      <c r="DA19" s="623"/>
      <c r="DB19" s="623"/>
      <c r="DC19" s="623"/>
      <c r="DD19" s="629" t="s">
        <v>181</v>
      </c>
      <c r="DE19" s="621"/>
      <c r="DF19" s="621"/>
      <c r="DG19" s="621"/>
      <c r="DH19" s="621"/>
      <c r="DI19" s="621"/>
      <c r="DJ19" s="621"/>
      <c r="DK19" s="621"/>
      <c r="DL19" s="621"/>
      <c r="DM19" s="621"/>
      <c r="DN19" s="621"/>
      <c r="DO19" s="621"/>
      <c r="DP19" s="622"/>
      <c r="DQ19" s="629" t="s">
        <v>231</v>
      </c>
      <c r="DR19" s="621"/>
      <c r="DS19" s="621"/>
      <c r="DT19" s="621"/>
      <c r="DU19" s="621"/>
      <c r="DV19" s="621"/>
      <c r="DW19" s="621"/>
      <c r="DX19" s="621"/>
      <c r="DY19" s="621"/>
      <c r="DZ19" s="621"/>
      <c r="EA19" s="621"/>
      <c r="EB19" s="621"/>
      <c r="EC19" s="630"/>
    </row>
    <row r="20" spans="2:133" ht="11.25" customHeight="1" x14ac:dyDescent="0.2">
      <c r="B20" s="617" t="s">
        <v>273</v>
      </c>
      <c r="C20" s="618"/>
      <c r="D20" s="618"/>
      <c r="E20" s="618"/>
      <c r="F20" s="618"/>
      <c r="G20" s="618"/>
      <c r="H20" s="618"/>
      <c r="I20" s="618"/>
      <c r="J20" s="618"/>
      <c r="K20" s="618"/>
      <c r="L20" s="618"/>
      <c r="M20" s="618"/>
      <c r="N20" s="618"/>
      <c r="O20" s="618"/>
      <c r="P20" s="618"/>
      <c r="Q20" s="619"/>
      <c r="R20" s="620">
        <v>906091</v>
      </c>
      <c r="S20" s="621"/>
      <c r="T20" s="621"/>
      <c r="U20" s="621"/>
      <c r="V20" s="621"/>
      <c r="W20" s="621"/>
      <c r="X20" s="621"/>
      <c r="Y20" s="622"/>
      <c r="Z20" s="623">
        <v>3.6</v>
      </c>
      <c r="AA20" s="623"/>
      <c r="AB20" s="623"/>
      <c r="AC20" s="623"/>
      <c r="AD20" s="624" t="s">
        <v>181</v>
      </c>
      <c r="AE20" s="624"/>
      <c r="AF20" s="624"/>
      <c r="AG20" s="624"/>
      <c r="AH20" s="624"/>
      <c r="AI20" s="624"/>
      <c r="AJ20" s="624"/>
      <c r="AK20" s="624"/>
      <c r="AL20" s="625" t="s">
        <v>253</v>
      </c>
      <c r="AM20" s="626"/>
      <c r="AN20" s="626"/>
      <c r="AO20" s="627"/>
      <c r="AP20" s="617" t="s">
        <v>274</v>
      </c>
      <c r="AQ20" s="618"/>
      <c r="AR20" s="618"/>
      <c r="AS20" s="618"/>
      <c r="AT20" s="618"/>
      <c r="AU20" s="618"/>
      <c r="AV20" s="618"/>
      <c r="AW20" s="618"/>
      <c r="AX20" s="618"/>
      <c r="AY20" s="618"/>
      <c r="AZ20" s="618"/>
      <c r="BA20" s="618"/>
      <c r="BB20" s="618"/>
      <c r="BC20" s="618"/>
      <c r="BD20" s="618"/>
      <c r="BE20" s="618"/>
      <c r="BF20" s="619"/>
      <c r="BG20" s="620">
        <v>2421</v>
      </c>
      <c r="BH20" s="621"/>
      <c r="BI20" s="621"/>
      <c r="BJ20" s="621"/>
      <c r="BK20" s="621"/>
      <c r="BL20" s="621"/>
      <c r="BM20" s="621"/>
      <c r="BN20" s="622"/>
      <c r="BO20" s="623">
        <v>0.1</v>
      </c>
      <c r="BP20" s="623"/>
      <c r="BQ20" s="623"/>
      <c r="BR20" s="623"/>
      <c r="BS20" s="629" t="s">
        <v>181</v>
      </c>
      <c r="BT20" s="621"/>
      <c r="BU20" s="621"/>
      <c r="BV20" s="621"/>
      <c r="BW20" s="621"/>
      <c r="BX20" s="621"/>
      <c r="BY20" s="621"/>
      <c r="BZ20" s="621"/>
      <c r="CA20" s="621"/>
      <c r="CB20" s="630"/>
      <c r="CD20" s="635" t="s">
        <v>275</v>
      </c>
      <c r="CE20" s="636"/>
      <c r="CF20" s="636"/>
      <c r="CG20" s="636"/>
      <c r="CH20" s="636"/>
      <c r="CI20" s="636"/>
      <c r="CJ20" s="636"/>
      <c r="CK20" s="636"/>
      <c r="CL20" s="636"/>
      <c r="CM20" s="636"/>
      <c r="CN20" s="636"/>
      <c r="CO20" s="636"/>
      <c r="CP20" s="636"/>
      <c r="CQ20" s="637"/>
      <c r="CR20" s="620">
        <v>24795333</v>
      </c>
      <c r="CS20" s="621"/>
      <c r="CT20" s="621"/>
      <c r="CU20" s="621"/>
      <c r="CV20" s="621"/>
      <c r="CW20" s="621"/>
      <c r="CX20" s="621"/>
      <c r="CY20" s="622"/>
      <c r="CZ20" s="623">
        <v>100</v>
      </c>
      <c r="DA20" s="623"/>
      <c r="DB20" s="623"/>
      <c r="DC20" s="623"/>
      <c r="DD20" s="629">
        <v>3112864</v>
      </c>
      <c r="DE20" s="621"/>
      <c r="DF20" s="621"/>
      <c r="DG20" s="621"/>
      <c r="DH20" s="621"/>
      <c r="DI20" s="621"/>
      <c r="DJ20" s="621"/>
      <c r="DK20" s="621"/>
      <c r="DL20" s="621"/>
      <c r="DM20" s="621"/>
      <c r="DN20" s="621"/>
      <c r="DO20" s="621"/>
      <c r="DP20" s="622"/>
      <c r="DQ20" s="629">
        <v>16318497</v>
      </c>
      <c r="DR20" s="621"/>
      <c r="DS20" s="621"/>
      <c r="DT20" s="621"/>
      <c r="DU20" s="621"/>
      <c r="DV20" s="621"/>
      <c r="DW20" s="621"/>
      <c r="DX20" s="621"/>
      <c r="DY20" s="621"/>
      <c r="DZ20" s="621"/>
      <c r="EA20" s="621"/>
      <c r="EB20" s="621"/>
      <c r="EC20" s="630"/>
    </row>
    <row r="21" spans="2:133" ht="11.25" customHeight="1" x14ac:dyDescent="0.2">
      <c r="B21" s="617" t="s">
        <v>276</v>
      </c>
      <c r="C21" s="618"/>
      <c r="D21" s="618"/>
      <c r="E21" s="618"/>
      <c r="F21" s="618"/>
      <c r="G21" s="618"/>
      <c r="H21" s="618"/>
      <c r="I21" s="618"/>
      <c r="J21" s="618"/>
      <c r="K21" s="618"/>
      <c r="L21" s="618"/>
      <c r="M21" s="618"/>
      <c r="N21" s="618"/>
      <c r="O21" s="618"/>
      <c r="P21" s="618"/>
      <c r="Q21" s="619"/>
      <c r="R21" s="620" t="s">
        <v>231</v>
      </c>
      <c r="S21" s="621"/>
      <c r="T21" s="621"/>
      <c r="U21" s="621"/>
      <c r="V21" s="621"/>
      <c r="W21" s="621"/>
      <c r="X21" s="621"/>
      <c r="Y21" s="622"/>
      <c r="Z21" s="623" t="s">
        <v>181</v>
      </c>
      <c r="AA21" s="623"/>
      <c r="AB21" s="623"/>
      <c r="AC21" s="623"/>
      <c r="AD21" s="624" t="s">
        <v>231</v>
      </c>
      <c r="AE21" s="624"/>
      <c r="AF21" s="624"/>
      <c r="AG21" s="624"/>
      <c r="AH21" s="624"/>
      <c r="AI21" s="624"/>
      <c r="AJ21" s="624"/>
      <c r="AK21" s="624"/>
      <c r="AL21" s="625" t="s">
        <v>231</v>
      </c>
      <c r="AM21" s="626"/>
      <c r="AN21" s="626"/>
      <c r="AO21" s="627"/>
      <c r="AP21" s="638" t="s">
        <v>277</v>
      </c>
      <c r="AQ21" s="639"/>
      <c r="AR21" s="639"/>
      <c r="AS21" s="639"/>
      <c r="AT21" s="639"/>
      <c r="AU21" s="639"/>
      <c r="AV21" s="639"/>
      <c r="AW21" s="639"/>
      <c r="AX21" s="639"/>
      <c r="AY21" s="639"/>
      <c r="AZ21" s="639"/>
      <c r="BA21" s="639"/>
      <c r="BB21" s="639"/>
      <c r="BC21" s="639"/>
      <c r="BD21" s="639"/>
      <c r="BE21" s="639"/>
      <c r="BF21" s="640"/>
      <c r="BG21" s="620">
        <v>2421</v>
      </c>
      <c r="BH21" s="621"/>
      <c r="BI21" s="621"/>
      <c r="BJ21" s="621"/>
      <c r="BK21" s="621"/>
      <c r="BL21" s="621"/>
      <c r="BM21" s="621"/>
      <c r="BN21" s="622"/>
      <c r="BO21" s="623">
        <v>0.1</v>
      </c>
      <c r="BP21" s="623"/>
      <c r="BQ21" s="623"/>
      <c r="BR21" s="623"/>
      <c r="BS21" s="629" t="s">
        <v>231</v>
      </c>
      <c r="BT21" s="621"/>
      <c r="BU21" s="621"/>
      <c r="BV21" s="621"/>
      <c r="BW21" s="621"/>
      <c r="BX21" s="621"/>
      <c r="BY21" s="621"/>
      <c r="BZ21" s="621"/>
      <c r="CA21" s="621"/>
      <c r="CB21" s="630"/>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17" t="s">
        <v>278</v>
      </c>
      <c r="C22" s="618"/>
      <c r="D22" s="618"/>
      <c r="E22" s="618"/>
      <c r="F22" s="618"/>
      <c r="G22" s="618"/>
      <c r="H22" s="618"/>
      <c r="I22" s="618"/>
      <c r="J22" s="618"/>
      <c r="K22" s="618"/>
      <c r="L22" s="618"/>
      <c r="M22" s="618"/>
      <c r="N22" s="618"/>
      <c r="O22" s="618"/>
      <c r="P22" s="618"/>
      <c r="Q22" s="619"/>
      <c r="R22" s="620">
        <v>13418683</v>
      </c>
      <c r="S22" s="621"/>
      <c r="T22" s="621"/>
      <c r="U22" s="621"/>
      <c r="V22" s="621"/>
      <c r="W22" s="621"/>
      <c r="X22" s="621"/>
      <c r="Y22" s="622"/>
      <c r="Z22" s="623">
        <v>53.1</v>
      </c>
      <c r="AA22" s="623"/>
      <c r="AB22" s="623"/>
      <c r="AC22" s="623"/>
      <c r="AD22" s="624">
        <v>12497545</v>
      </c>
      <c r="AE22" s="624"/>
      <c r="AF22" s="624"/>
      <c r="AG22" s="624"/>
      <c r="AH22" s="624"/>
      <c r="AI22" s="624"/>
      <c r="AJ22" s="624"/>
      <c r="AK22" s="624"/>
      <c r="AL22" s="625">
        <v>99.4</v>
      </c>
      <c r="AM22" s="626"/>
      <c r="AN22" s="626"/>
      <c r="AO22" s="627"/>
      <c r="AP22" s="638" t="s">
        <v>279</v>
      </c>
      <c r="AQ22" s="639"/>
      <c r="AR22" s="639"/>
      <c r="AS22" s="639"/>
      <c r="AT22" s="639"/>
      <c r="AU22" s="639"/>
      <c r="AV22" s="639"/>
      <c r="AW22" s="639"/>
      <c r="AX22" s="639"/>
      <c r="AY22" s="639"/>
      <c r="AZ22" s="639"/>
      <c r="BA22" s="639"/>
      <c r="BB22" s="639"/>
      <c r="BC22" s="639"/>
      <c r="BD22" s="639"/>
      <c r="BE22" s="639"/>
      <c r="BF22" s="640"/>
      <c r="BG22" s="620" t="s">
        <v>181</v>
      </c>
      <c r="BH22" s="621"/>
      <c r="BI22" s="621"/>
      <c r="BJ22" s="621"/>
      <c r="BK22" s="621"/>
      <c r="BL22" s="621"/>
      <c r="BM22" s="621"/>
      <c r="BN22" s="622"/>
      <c r="BO22" s="623" t="s">
        <v>181</v>
      </c>
      <c r="BP22" s="623"/>
      <c r="BQ22" s="623"/>
      <c r="BR22" s="623"/>
      <c r="BS22" s="629" t="s">
        <v>181</v>
      </c>
      <c r="BT22" s="621"/>
      <c r="BU22" s="621"/>
      <c r="BV22" s="621"/>
      <c r="BW22" s="621"/>
      <c r="BX22" s="621"/>
      <c r="BY22" s="621"/>
      <c r="BZ22" s="621"/>
      <c r="CA22" s="621"/>
      <c r="CB22" s="630"/>
      <c r="CD22" s="602" t="s">
        <v>280</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2">
      <c r="B23" s="617" t="s">
        <v>281</v>
      </c>
      <c r="C23" s="618"/>
      <c r="D23" s="618"/>
      <c r="E23" s="618"/>
      <c r="F23" s="618"/>
      <c r="G23" s="618"/>
      <c r="H23" s="618"/>
      <c r="I23" s="618"/>
      <c r="J23" s="618"/>
      <c r="K23" s="618"/>
      <c r="L23" s="618"/>
      <c r="M23" s="618"/>
      <c r="N23" s="618"/>
      <c r="O23" s="618"/>
      <c r="P23" s="618"/>
      <c r="Q23" s="619"/>
      <c r="R23" s="620">
        <v>3778</v>
      </c>
      <c r="S23" s="621"/>
      <c r="T23" s="621"/>
      <c r="U23" s="621"/>
      <c r="V23" s="621"/>
      <c r="W23" s="621"/>
      <c r="X23" s="621"/>
      <c r="Y23" s="622"/>
      <c r="Z23" s="623">
        <v>0</v>
      </c>
      <c r="AA23" s="623"/>
      <c r="AB23" s="623"/>
      <c r="AC23" s="623"/>
      <c r="AD23" s="624">
        <v>3778</v>
      </c>
      <c r="AE23" s="624"/>
      <c r="AF23" s="624"/>
      <c r="AG23" s="624"/>
      <c r="AH23" s="624"/>
      <c r="AI23" s="624"/>
      <c r="AJ23" s="624"/>
      <c r="AK23" s="624"/>
      <c r="AL23" s="625">
        <v>0</v>
      </c>
      <c r="AM23" s="626"/>
      <c r="AN23" s="626"/>
      <c r="AO23" s="627"/>
      <c r="AP23" s="638" t="s">
        <v>282</v>
      </c>
      <c r="AQ23" s="639"/>
      <c r="AR23" s="639"/>
      <c r="AS23" s="639"/>
      <c r="AT23" s="639"/>
      <c r="AU23" s="639"/>
      <c r="AV23" s="639"/>
      <c r="AW23" s="639"/>
      <c r="AX23" s="639"/>
      <c r="AY23" s="639"/>
      <c r="AZ23" s="639"/>
      <c r="BA23" s="639"/>
      <c r="BB23" s="639"/>
      <c r="BC23" s="639"/>
      <c r="BD23" s="639"/>
      <c r="BE23" s="639"/>
      <c r="BF23" s="640"/>
      <c r="BG23" s="620" t="s">
        <v>181</v>
      </c>
      <c r="BH23" s="621"/>
      <c r="BI23" s="621"/>
      <c r="BJ23" s="621"/>
      <c r="BK23" s="621"/>
      <c r="BL23" s="621"/>
      <c r="BM23" s="621"/>
      <c r="BN23" s="622"/>
      <c r="BO23" s="623" t="s">
        <v>181</v>
      </c>
      <c r="BP23" s="623"/>
      <c r="BQ23" s="623"/>
      <c r="BR23" s="623"/>
      <c r="BS23" s="629" t="s">
        <v>181</v>
      </c>
      <c r="BT23" s="621"/>
      <c r="BU23" s="621"/>
      <c r="BV23" s="621"/>
      <c r="BW23" s="621"/>
      <c r="BX23" s="621"/>
      <c r="BY23" s="621"/>
      <c r="BZ23" s="621"/>
      <c r="CA23" s="621"/>
      <c r="CB23" s="630"/>
      <c r="CD23" s="602" t="s">
        <v>219</v>
      </c>
      <c r="CE23" s="603"/>
      <c r="CF23" s="603"/>
      <c r="CG23" s="603"/>
      <c r="CH23" s="603"/>
      <c r="CI23" s="603"/>
      <c r="CJ23" s="603"/>
      <c r="CK23" s="603"/>
      <c r="CL23" s="603"/>
      <c r="CM23" s="603"/>
      <c r="CN23" s="603"/>
      <c r="CO23" s="603"/>
      <c r="CP23" s="603"/>
      <c r="CQ23" s="604"/>
      <c r="CR23" s="602" t="s">
        <v>283</v>
      </c>
      <c r="CS23" s="603"/>
      <c r="CT23" s="603"/>
      <c r="CU23" s="603"/>
      <c r="CV23" s="603"/>
      <c r="CW23" s="603"/>
      <c r="CX23" s="603"/>
      <c r="CY23" s="604"/>
      <c r="CZ23" s="602" t="s">
        <v>284</v>
      </c>
      <c r="DA23" s="603"/>
      <c r="DB23" s="603"/>
      <c r="DC23" s="604"/>
      <c r="DD23" s="602" t="s">
        <v>285</v>
      </c>
      <c r="DE23" s="603"/>
      <c r="DF23" s="603"/>
      <c r="DG23" s="603"/>
      <c r="DH23" s="603"/>
      <c r="DI23" s="603"/>
      <c r="DJ23" s="603"/>
      <c r="DK23" s="604"/>
      <c r="DL23" s="650" t="s">
        <v>286</v>
      </c>
      <c r="DM23" s="651"/>
      <c r="DN23" s="651"/>
      <c r="DO23" s="651"/>
      <c r="DP23" s="651"/>
      <c r="DQ23" s="651"/>
      <c r="DR23" s="651"/>
      <c r="DS23" s="651"/>
      <c r="DT23" s="651"/>
      <c r="DU23" s="651"/>
      <c r="DV23" s="652"/>
      <c r="DW23" s="602" t="s">
        <v>287</v>
      </c>
      <c r="DX23" s="603"/>
      <c r="DY23" s="603"/>
      <c r="DZ23" s="603"/>
      <c r="EA23" s="603"/>
      <c r="EB23" s="603"/>
      <c r="EC23" s="604"/>
    </row>
    <row r="24" spans="2:133" ht="11.25" customHeight="1" x14ac:dyDescent="0.2">
      <c r="B24" s="617" t="s">
        <v>288</v>
      </c>
      <c r="C24" s="618"/>
      <c r="D24" s="618"/>
      <c r="E24" s="618"/>
      <c r="F24" s="618"/>
      <c r="G24" s="618"/>
      <c r="H24" s="618"/>
      <c r="I24" s="618"/>
      <c r="J24" s="618"/>
      <c r="K24" s="618"/>
      <c r="L24" s="618"/>
      <c r="M24" s="618"/>
      <c r="N24" s="618"/>
      <c r="O24" s="618"/>
      <c r="P24" s="618"/>
      <c r="Q24" s="619"/>
      <c r="R24" s="620">
        <v>23953</v>
      </c>
      <c r="S24" s="621"/>
      <c r="T24" s="621"/>
      <c r="U24" s="621"/>
      <c r="V24" s="621"/>
      <c r="W24" s="621"/>
      <c r="X24" s="621"/>
      <c r="Y24" s="622"/>
      <c r="Z24" s="623">
        <v>0.1</v>
      </c>
      <c r="AA24" s="623"/>
      <c r="AB24" s="623"/>
      <c r="AC24" s="623"/>
      <c r="AD24" s="624">
        <v>1389</v>
      </c>
      <c r="AE24" s="624"/>
      <c r="AF24" s="624"/>
      <c r="AG24" s="624"/>
      <c r="AH24" s="624"/>
      <c r="AI24" s="624"/>
      <c r="AJ24" s="624"/>
      <c r="AK24" s="624"/>
      <c r="AL24" s="625">
        <v>0</v>
      </c>
      <c r="AM24" s="626"/>
      <c r="AN24" s="626"/>
      <c r="AO24" s="627"/>
      <c r="AP24" s="638" t="s">
        <v>289</v>
      </c>
      <c r="AQ24" s="639"/>
      <c r="AR24" s="639"/>
      <c r="AS24" s="639"/>
      <c r="AT24" s="639"/>
      <c r="AU24" s="639"/>
      <c r="AV24" s="639"/>
      <c r="AW24" s="639"/>
      <c r="AX24" s="639"/>
      <c r="AY24" s="639"/>
      <c r="AZ24" s="639"/>
      <c r="BA24" s="639"/>
      <c r="BB24" s="639"/>
      <c r="BC24" s="639"/>
      <c r="BD24" s="639"/>
      <c r="BE24" s="639"/>
      <c r="BF24" s="640"/>
      <c r="BG24" s="620" t="s">
        <v>245</v>
      </c>
      <c r="BH24" s="621"/>
      <c r="BI24" s="621"/>
      <c r="BJ24" s="621"/>
      <c r="BK24" s="621"/>
      <c r="BL24" s="621"/>
      <c r="BM24" s="621"/>
      <c r="BN24" s="622"/>
      <c r="BO24" s="623" t="s">
        <v>231</v>
      </c>
      <c r="BP24" s="623"/>
      <c r="BQ24" s="623"/>
      <c r="BR24" s="623"/>
      <c r="BS24" s="629" t="s">
        <v>181</v>
      </c>
      <c r="BT24" s="621"/>
      <c r="BU24" s="621"/>
      <c r="BV24" s="621"/>
      <c r="BW24" s="621"/>
      <c r="BX24" s="621"/>
      <c r="BY24" s="621"/>
      <c r="BZ24" s="621"/>
      <c r="CA24" s="621"/>
      <c r="CB24" s="630"/>
      <c r="CD24" s="631" t="s">
        <v>290</v>
      </c>
      <c r="CE24" s="632"/>
      <c r="CF24" s="632"/>
      <c r="CG24" s="632"/>
      <c r="CH24" s="632"/>
      <c r="CI24" s="632"/>
      <c r="CJ24" s="632"/>
      <c r="CK24" s="632"/>
      <c r="CL24" s="632"/>
      <c r="CM24" s="632"/>
      <c r="CN24" s="632"/>
      <c r="CO24" s="632"/>
      <c r="CP24" s="632"/>
      <c r="CQ24" s="633"/>
      <c r="CR24" s="609">
        <v>11583155</v>
      </c>
      <c r="CS24" s="610"/>
      <c r="CT24" s="610"/>
      <c r="CU24" s="610"/>
      <c r="CV24" s="610"/>
      <c r="CW24" s="610"/>
      <c r="CX24" s="610"/>
      <c r="CY24" s="611"/>
      <c r="CZ24" s="614">
        <v>46.7</v>
      </c>
      <c r="DA24" s="615"/>
      <c r="DB24" s="615"/>
      <c r="DC24" s="634"/>
      <c r="DD24" s="653">
        <v>8072128</v>
      </c>
      <c r="DE24" s="610"/>
      <c r="DF24" s="610"/>
      <c r="DG24" s="610"/>
      <c r="DH24" s="610"/>
      <c r="DI24" s="610"/>
      <c r="DJ24" s="610"/>
      <c r="DK24" s="611"/>
      <c r="DL24" s="653">
        <v>7760779</v>
      </c>
      <c r="DM24" s="610"/>
      <c r="DN24" s="610"/>
      <c r="DO24" s="610"/>
      <c r="DP24" s="610"/>
      <c r="DQ24" s="610"/>
      <c r="DR24" s="610"/>
      <c r="DS24" s="610"/>
      <c r="DT24" s="610"/>
      <c r="DU24" s="610"/>
      <c r="DV24" s="611"/>
      <c r="DW24" s="614">
        <v>59.3</v>
      </c>
      <c r="DX24" s="615"/>
      <c r="DY24" s="615"/>
      <c r="DZ24" s="615"/>
      <c r="EA24" s="615"/>
      <c r="EB24" s="615"/>
      <c r="EC24" s="616"/>
    </row>
    <row r="25" spans="2:133" ht="11.25" customHeight="1" x14ac:dyDescent="0.2">
      <c r="B25" s="617" t="s">
        <v>291</v>
      </c>
      <c r="C25" s="618"/>
      <c r="D25" s="618"/>
      <c r="E25" s="618"/>
      <c r="F25" s="618"/>
      <c r="G25" s="618"/>
      <c r="H25" s="618"/>
      <c r="I25" s="618"/>
      <c r="J25" s="618"/>
      <c r="K25" s="618"/>
      <c r="L25" s="618"/>
      <c r="M25" s="618"/>
      <c r="N25" s="618"/>
      <c r="O25" s="618"/>
      <c r="P25" s="618"/>
      <c r="Q25" s="619"/>
      <c r="R25" s="620">
        <v>295214</v>
      </c>
      <c r="S25" s="621"/>
      <c r="T25" s="621"/>
      <c r="U25" s="621"/>
      <c r="V25" s="621"/>
      <c r="W25" s="621"/>
      <c r="X25" s="621"/>
      <c r="Y25" s="622"/>
      <c r="Z25" s="623">
        <v>1.2</v>
      </c>
      <c r="AA25" s="623"/>
      <c r="AB25" s="623"/>
      <c r="AC25" s="623"/>
      <c r="AD25" s="624">
        <v>9281</v>
      </c>
      <c r="AE25" s="624"/>
      <c r="AF25" s="624"/>
      <c r="AG25" s="624"/>
      <c r="AH25" s="624"/>
      <c r="AI25" s="624"/>
      <c r="AJ25" s="624"/>
      <c r="AK25" s="624"/>
      <c r="AL25" s="625">
        <v>0.1</v>
      </c>
      <c r="AM25" s="626"/>
      <c r="AN25" s="626"/>
      <c r="AO25" s="627"/>
      <c r="AP25" s="638" t="s">
        <v>292</v>
      </c>
      <c r="AQ25" s="639"/>
      <c r="AR25" s="639"/>
      <c r="AS25" s="639"/>
      <c r="AT25" s="639"/>
      <c r="AU25" s="639"/>
      <c r="AV25" s="639"/>
      <c r="AW25" s="639"/>
      <c r="AX25" s="639"/>
      <c r="AY25" s="639"/>
      <c r="AZ25" s="639"/>
      <c r="BA25" s="639"/>
      <c r="BB25" s="639"/>
      <c r="BC25" s="639"/>
      <c r="BD25" s="639"/>
      <c r="BE25" s="639"/>
      <c r="BF25" s="640"/>
      <c r="BG25" s="620" t="s">
        <v>245</v>
      </c>
      <c r="BH25" s="621"/>
      <c r="BI25" s="621"/>
      <c r="BJ25" s="621"/>
      <c r="BK25" s="621"/>
      <c r="BL25" s="621"/>
      <c r="BM25" s="621"/>
      <c r="BN25" s="622"/>
      <c r="BO25" s="623" t="s">
        <v>175</v>
      </c>
      <c r="BP25" s="623"/>
      <c r="BQ25" s="623"/>
      <c r="BR25" s="623"/>
      <c r="BS25" s="629" t="s">
        <v>181</v>
      </c>
      <c r="BT25" s="621"/>
      <c r="BU25" s="621"/>
      <c r="BV25" s="621"/>
      <c r="BW25" s="621"/>
      <c r="BX25" s="621"/>
      <c r="BY25" s="621"/>
      <c r="BZ25" s="621"/>
      <c r="CA25" s="621"/>
      <c r="CB25" s="630"/>
      <c r="CD25" s="635" t="s">
        <v>293</v>
      </c>
      <c r="CE25" s="636"/>
      <c r="CF25" s="636"/>
      <c r="CG25" s="636"/>
      <c r="CH25" s="636"/>
      <c r="CI25" s="636"/>
      <c r="CJ25" s="636"/>
      <c r="CK25" s="636"/>
      <c r="CL25" s="636"/>
      <c r="CM25" s="636"/>
      <c r="CN25" s="636"/>
      <c r="CO25" s="636"/>
      <c r="CP25" s="636"/>
      <c r="CQ25" s="637"/>
      <c r="CR25" s="620">
        <v>3587876</v>
      </c>
      <c r="CS25" s="656"/>
      <c r="CT25" s="656"/>
      <c r="CU25" s="656"/>
      <c r="CV25" s="656"/>
      <c r="CW25" s="656"/>
      <c r="CX25" s="656"/>
      <c r="CY25" s="657"/>
      <c r="CZ25" s="625">
        <v>14.5</v>
      </c>
      <c r="DA25" s="654"/>
      <c r="DB25" s="654"/>
      <c r="DC25" s="658"/>
      <c r="DD25" s="629">
        <v>3511446</v>
      </c>
      <c r="DE25" s="656"/>
      <c r="DF25" s="656"/>
      <c r="DG25" s="656"/>
      <c r="DH25" s="656"/>
      <c r="DI25" s="656"/>
      <c r="DJ25" s="656"/>
      <c r="DK25" s="657"/>
      <c r="DL25" s="629">
        <v>3488832</v>
      </c>
      <c r="DM25" s="656"/>
      <c r="DN25" s="656"/>
      <c r="DO25" s="656"/>
      <c r="DP25" s="656"/>
      <c r="DQ25" s="656"/>
      <c r="DR25" s="656"/>
      <c r="DS25" s="656"/>
      <c r="DT25" s="656"/>
      <c r="DU25" s="656"/>
      <c r="DV25" s="657"/>
      <c r="DW25" s="625">
        <v>26.7</v>
      </c>
      <c r="DX25" s="654"/>
      <c r="DY25" s="654"/>
      <c r="DZ25" s="654"/>
      <c r="EA25" s="654"/>
      <c r="EB25" s="654"/>
      <c r="EC25" s="655"/>
    </row>
    <row r="26" spans="2:133" ht="11.25" customHeight="1" x14ac:dyDescent="0.2">
      <c r="B26" s="617" t="s">
        <v>294</v>
      </c>
      <c r="C26" s="618"/>
      <c r="D26" s="618"/>
      <c r="E26" s="618"/>
      <c r="F26" s="618"/>
      <c r="G26" s="618"/>
      <c r="H26" s="618"/>
      <c r="I26" s="618"/>
      <c r="J26" s="618"/>
      <c r="K26" s="618"/>
      <c r="L26" s="618"/>
      <c r="M26" s="618"/>
      <c r="N26" s="618"/>
      <c r="O26" s="618"/>
      <c r="P26" s="618"/>
      <c r="Q26" s="619"/>
      <c r="R26" s="620">
        <v>20283</v>
      </c>
      <c r="S26" s="621"/>
      <c r="T26" s="621"/>
      <c r="U26" s="621"/>
      <c r="V26" s="621"/>
      <c r="W26" s="621"/>
      <c r="X26" s="621"/>
      <c r="Y26" s="622"/>
      <c r="Z26" s="623">
        <v>0.1</v>
      </c>
      <c r="AA26" s="623"/>
      <c r="AB26" s="623"/>
      <c r="AC26" s="623"/>
      <c r="AD26" s="624">
        <v>615</v>
      </c>
      <c r="AE26" s="624"/>
      <c r="AF26" s="624"/>
      <c r="AG26" s="624"/>
      <c r="AH26" s="624"/>
      <c r="AI26" s="624"/>
      <c r="AJ26" s="624"/>
      <c r="AK26" s="624"/>
      <c r="AL26" s="625">
        <v>0</v>
      </c>
      <c r="AM26" s="626"/>
      <c r="AN26" s="626"/>
      <c r="AO26" s="627"/>
      <c r="AP26" s="638" t="s">
        <v>295</v>
      </c>
      <c r="AQ26" s="659"/>
      <c r="AR26" s="659"/>
      <c r="AS26" s="659"/>
      <c r="AT26" s="659"/>
      <c r="AU26" s="659"/>
      <c r="AV26" s="659"/>
      <c r="AW26" s="659"/>
      <c r="AX26" s="659"/>
      <c r="AY26" s="659"/>
      <c r="AZ26" s="659"/>
      <c r="BA26" s="659"/>
      <c r="BB26" s="659"/>
      <c r="BC26" s="659"/>
      <c r="BD26" s="659"/>
      <c r="BE26" s="659"/>
      <c r="BF26" s="640"/>
      <c r="BG26" s="620" t="s">
        <v>231</v>
      </c>
      <c r="BH26" s="621"/>
      <c r="BI26" s="621"/>
      <c r="BJ26" s="621"/>
      <c r="BK26" s="621"/>
      <c r="BL26" s="621"/>
      <c r="BM26" s="621"/>
      <c r="BN26" s="622"/>
      <c r="BO26" s="623" t="s">
        <v>181</v>
      </c>
      <c r="BP26" s="623"/>
      <c r="BQ26" s="623"/>
      <c r="BR26" s="623"/>
      <c r="BS26" s="629" t="s">
        <v>231</v>
      </c>
      <c r="BT26" s="621"/>
      <c r="BU26" s="621"/>
      <c r="BV26" s="621"/>
      <c r="BW26" s="621"/>
      <c r="BX26" s="621"/>
      <c r="BY26" s="621"/>
      <c r="BZ26" s="621"/>
      <c r="CA26" s="621"/>
      <c r="CB26" s="630"/>
      <c r="CD26" s="635" t="s">
        <v>296</v>
      </c>
      <c r="CE26" s="636"/>
      <c r="CF26" s="636"/>
      <c r="CG26" s="636"/>
      <c r="CH26" s="636"/>
      <c r="CI26" s="636"/>
      <c r="CJ26" s="636"/>
      <c r="CK26" s="636"/>
      <c r="CL26" s="636"/>
      <c r="CM26" s="636"/>
      <c r="CN26" s="636"/>
      <c r="CO26" s="636"/>
      <c r="CP26" s="636"/>
      <c r="CQ26" s="637"/>
      <c r="CR26" s="620">
        <v>2363997</v>
      </c>
      <c r="CS26" s="621"/>
      <c r="CT26" s="621"/>
      <c r="CU26" s="621"/>
      <c r="CV26" s="621"/>
      <c r="CW26" s="621"/>
      <c r="CX26" s="621"/>
      <c r="CY26" s="622"/>
      <c r="CZ26" s="625">
        <v>9.5</v>
      </c>
      <c r="DA26" s="654"/>
      <c r="DB26" s="654"/>
      <c r="DC26" s="658"/>
      <c r="DD26" s="629">
        <v>2313639</v>
      </c>
      <c r="DE26" s="621"/>
      <c r="DF26" s="621"/>
      <c r="DG26" s="621"/>
      <c r="DH26" s="621"/>
      <c r="DI26" s="621"/>
      <c r="DJ26" s="621"/>
      <c r="DK26" s="622"/>
      <c r="DL26" s="629" t="s">
        <v>231</v>
      </c>
      <c r="DM26" s="621"/>
      <c r="DN26" s="621"/>
      <c r="DO26" s="621"/>
      <c r="DP26" s="621"/>
      <c r="DQ26" s="621"/>
      <c r="DR26" s="621"/>
      <c r="DS26" s="621"/>
      <c r="DT26" s="621"/>
      <c r="DU26" s="621"/>
      <c r="DV26" s="622"/>
      <c r="DW26" s="625" t="s">
        <v>181</v>
      </c>
      <c r="DX26" s="654"/>
      <c r="DY26" s="654"/>
      <c r="DZ26" s="654"/>
      <c r="EA26" s="654"/>
      <c r="EB26" s="654"/>
      <c r="EC26" s="655"/>
    </row>
    <row r="27" spans="2:133" ht="11.25" customHeight="1" x14ac:dyDescent="0.2">
      <c r="B27" s="617" t="s">
        <v>297</v>
      </c>
      <c r="C27" s="618"/>
      <c r="D27" s="618"/>
      <c r="E27" s="618"/>
      <c r="F27" s="618"/>
      <c r="G27" s="618"/>
      <c r="H27" s="618"/>
      <c r="I27" s="618"/>
      <c r="J27" s="618"/>
      <c r="K27" s="618"/>
      <c r="L27" s="618"/>
      <c r="M27" s="618"/>
      <c r="N27" s="618"/>
      <c r="O27" s="618"/>
      <c r="P27" s="618"/>
      <c r="Q27" s="619"/>
      <c r="R27" s="620">
        <v>3522048</v>
      </c>
      <c r="S27" s="621"/>
      <c r="T27" s="621"/>
      <c r="U27" s="621"/>
      <c r="V27" s="621"/>
      <c r="W27" s="621"/>
      <c r="X27" s="621"/>
      <c r="Y27" s="622"/>
      <c r="Z27" s="623">
        <v>13.9</v>
      </c>
      <c r="AA27" s="623"/>
      <c r="AB27" s="623"/>
      <c r="AC27" s="623"/>
      <c r="AD27" s="624" t="s">
        <v>231</v>
      </c>
      <c r="AE27" s="624"/>
      <c r="AF27" s="624"/>
      <c r="AG27" s="624"/>
      <c r="AH27" s="624"/>
      <c r="AI27" s="624"/>
      <c r="AJ27" s="624"/>
      <c r="AK27" s="624"/>
      <c r="AL27" s="625" t="s">
        <v>231</v>
      </c>
      <c r="AM27" s="626"/>
      <c r="AN27" s="626"/>
      <c r="AO27" s="627"/>
      <c r="AP27" s="617" t="s">
        <v>298</v>
      </c>
      <c r="AQ27" s="618"/>
      <c r="AR27" s="618"/>
      <c r="AS27" s="618"/>
      <c r="AT27" s="618"/>
      <c r="AU27" s="618"/>
      <c r="AV27" s="618"/>
      <c r="AW27" s="618"/>
      <c r="AX27" s="618"/>
      <c r="AY27" s="618"/>
      <c r="AZ27" s="618"/>
      <c r="BA27" s="618"/>
      <c r="BB27" s="618"/>
      <c r="BC27" s="618"/>
      <c r="BD27" s="618"/>
      <c r="BE27" s="618"/>
      <c r="BF27" s="619"/>
      <c r="BG27" s="620">
        <v>2477448</v>
      </c>
      <c r="BH27" s="621"/>
      <c r="BI27" s="621"/>
      <c r="BJ27" s="621"/>
      <c r="BK27" s="621"/>
      <c r="BL27" s="621"/>
      <c r="BM27" s="621"/>
      <c r="BN27" s="622"/>
      <c r="BO27" s="623">
        <v>100</v>
      </c>
      <c r="BP27" s="623"/>
      <c r="BQ27" s="623"/>
      <c r="BR27" s="623"/>
      <c r="BS27" s="629">
        <v>15047</v>
      </c>
      <c r="BT27" s="621"/>
      <c r="BU27" s="621"/>
      <c r="BV27" s="621"/>
      <c r="BW27" s="621"/>
      <c r="BX27" s="621"/>
      <c r="BY27" s="621"/>
      <c r="BZ27" s="621"/>
      <c r="CA27" s="621"/>
      <c r="CB27" s="630"/>
      <c r="CD27" s="635" t="s">
        <v>299</v>
      </c>
      <c r="CE27" s="636"/>
      <c r="CF27" s="636"/>
      <c r="CG27" s="636"/>
      <c r="CH27" s="636"/>
      <c r="CI27" s="636"/>
      <c r="CJ27" s="636"/>
      <c r="CK27" s="636"/>
      <c r="CL27" s="636"/>
      <c r="CM27" s="636"/>
      <c r="CN27" s="636"/>
      <c r="CO27" s="636"/>
      <c r="CP27" s="636"/>
      <c r="CQ27" s="637"/>
      <c r="CR27" s="620">
        <v>4486323</v>
      </c>
      <c r="CS27" s="656"/>
      <c r="CT27" s="656"/>
      <c r="CU27" s="656"/>
      <c r="CV27" s="656"/>
      <c r="CW27" s="656"/>
      <c r="CX27" s="656"/>
      <c r="CY27" s="657"/>
      <c r="CZ27" s="625">
        <v>18.100000000000001</v>
      </c>
      <c r="DA27" s="654"/>
      <c r="DB27" s="654"/>
      <c r="DC27" s="658"/>
      <c r="DD27" s="629">
        <v>1321820</v>
      </c>
      <c r="DE27" s="656"/>
      <c r="DF27" s="656"/>
      <c r="DG27" s="656"/>
      <c r="DH27" s="656"/>
      <c r="DI27" s="656"/>
      <c r="DJ27" s="656"/>
      <c r="DK27" s="657"/>
      <c r="DL27" s="629">
        <v>1321820</v>
      </c>
      <c r="DM27" s="656"/>
      <c r="DN27" s="656"/>
      <c r="DO27" s="656"/>
      <c r="DP27" s="656"/>
      <c r="DQ27" s="656"/>
      <c r="DR27" s="656"/>
      <c r="DS27" s="656"/>
      <c r="DT27" s="656"/>
      <c r="DU27" s="656"/>
      <c r="DV27" s="657"/>
      <c r="DW27" s="625">
        <v>10.1</v>
      </c>
      <c r="DX27" s="654"/>
      <c r="DY27" s="654"/>
      <c r="DZ27" s="654"/>
      <c r="EA27" s="654"/>
      <c r="EB27" s="654"/>
      <c r="EC27" s="655"/>
    </row>
    <row r="28" spans="2:133" ht="11.25" customHeight="1" x14ac:dyDescent="0.2">
      <c r="B28" s="662" t="s">
        <v>300</v>
      </c>
      <c r="C28" s="663"/>
      <c r="D28" s="663"/>
      <c r="E28" s="663"/>
      <c r="F28" s="663"/>
      <c r="G28" s="663"/>
      <c r="H28" s="663"/>
      <c r="I28" s="663"/>
      <c r="J28" s="663"/>
      <c r="K28" s="663"/>
      <c r="L28" s="663"/>
      <c r="M28" s="663"/>
      <c r="N28" s="663"/>
      <c r="O28" s="663"/>
      <c r="P28" s="663"/>
      <c r="Q28" s="664"/>
      <c r="R28" s="620">
        <v>44444</v>
      </c>
      <c r="S28" s="621"/>
      <c r="T28" s="621"/>
      <c r="U28" s="621"/>
      <c r="V28" s="621"/>
      <c r="W28" s="621"/>
      <c r="X28" s="621"/>
      <c r="Y28" s="622"/>
      <c r="Z28" s="623">
        <v>0.2</v>
      </c>
      <c r="AA28" s="623"/>
      <c r="AB28" s="623"/>
      <c r="AC28" s="623"/>
      <c r="AD28" s="624">
        <v>44444</v>
      </c>
      <c r="AE28" s="624"/>
      <c r="AF28" s="624"/>
      <c r="AG28" s="624"/>
      <c r="AH28" s="624"/>
      <c r="AI28" s="624"/>
      <c r="AJ28" s="624"/>
      <c r="AK28" s="624"/>
      <c r="AL28" s="625">
        <v>0.4</v>
      </c>
      <c r="AM28" s="626"/>
      <c r="AN28" s="626"/>
      <c r="AO28" s="627"/>
      <c r="AP28" s="665"/>
      <c r="AQ28" s="666"/>
      <c r="AR28" s="666"/>
      <c r="AS28" s="666"/>
      <c r="AT28" s="666"/>
      <c r="AU28" s="666"/>
      <c r="AV28" s="666"/>
      <c r="AW28" s="666"/>
      <c r="AX28" s="666"/>
      <c r="AY28" s="666"/>
      <c r="AZ28" s="666"/>
      <c r="BA28" s="666"/>
      <c r="BB28" s="666"/>
      <c r="BC28" s="666"/>
      <c r="BD28" s="666"/>
      <c r="BE28" s="666"/>
      <c r="BF28" s="667"/>
      <c r="BG28" s="620"/>
      <c r="BH28" s="621"/>
      <c r="BI28" s="621"/>
      <c r="BJ28" s="621"/>
      <c r="BK28" s="621"/>
      <c r="BL28" s="621"/>
      <c r="BM28" s="621"/>
      <c r="BN28" s="622"/>
      <c r="BO28" s="623"/>
      <c r="BP28" s="623"/>
      <c r="BQ28" s="623"/>
      <c r="BR28" s="623"/>
      <c r="BS28" s="624"/>
      <c r="BT28" s="624"/>
      <c r="BU28" s="624"/>
      <c r="BV28" s="624"/>
      <c r="BW28" s="624"/>
      <c r="BX28" s="624"/>
      <c r="BY28" s="624"/>
      <c r="BZ28" s="624"/>
      <c r="CA28" s="624"/>
      <c r="CB28" s="628"/>
      <c r="CD28" s="635" t="s">
        <v>301</v>
      </c>
      <c r="CE28" s="636"/>
      <c r="CF28" s="636"/>
      <c r="CG28" s="636"/>
      <c r="CH28" s="636"/>
      <c r="CI28" s="636"/>
      <c r="CJ28" s="636"/>
      <c r="CK28" s="636"/>
      <c r="CL28" s="636"/>
      <c r="CM28" s="636"/>
      <c r="CN28" s="636"/>
      <c r="CO28" s="636"/>
      <c r="CP28" s="636"/>
      <c r="CQ28" s="637"/>
      <c r="CR28" s="620">
        <v>3508956</v>
      </c>
      <c r="CS28" s="621"/>
      <c r="CT28" s="621"/>
      <c r="CU28" s="621"/>
      <c r="CV28" s="621"/>
      <c r="CW28" s="621"/>
      <c r="CX28" s="621"/>
      <c r="CY28" s="622"/>
      <c r="CZ28" s="625">
        <v>14.2</v>
      </c>
      <c r="DA28" s="654"/>
      <c r="DB28" s="654"/>
      <c r="DC28" s="658"/>
      <c r="DD28" s="629">
        <v>3238862</v>
      </c>
      <c r="DE28" s="621"/>
      <c r="DF28" s="621"/>
      <c r="DG28" s="621"/>
      <c r="DH28" s="621"/>
      <c r="DI28" s="621"/>
      <c r="DJ28" s="621"/>
      <c r="DK28" s="622"/>
      <c r="DL28" s="629">
        <v>2950127</v>
      </c>
      <c r="DM28" s="621"/>
      <c r="DN28" s="621"/>
      <c r="DO28" s="621"/>
      <c r="DP28" s="621"/>
      <c r="DQ28" s="621"/>
      <c r="DR28" s="621"/>
      <c r="DS28" s="621"/>
      <c r="DT28" s="621"/>
      <c r="DU28" s="621"/>
      <c r="DV28" s="622"/>
      <c r="DW28" s="625">
        <v>22.5</v>
      </c>
      <c r="DX28" s="654"/>
      <c r="DY28" s="654"/>
      <c r="DZ28" s="654"/>
      <c r="EA28" s="654"/>
      <c r="EB28" s="654"/>
      <c r="EC28" s="655"/>
    </row>
    <row r="29" spans="2:133" ht="11.25" customHeight="1" x14ac:dyDescent="0.2">
      <c r="B29" s="617" t="s">
        <v>302</v>
      </c>
      <c r="C29" s="618"/>
      <c r="D29" s="618"/>
      <c r="E29" s="618"/>
      <c r="F29" s="618"/>
      <c r="G29" s="618"/>
      <c r="H29" s="618"/>
      <c r="I29" s="618"/>
      <c r="J29" s="618"/>
      <c r="K29" s="618"/>
      <c r="L29" s="618"/>
      <c r="M29" s="618"/>
      <c r="N29" s="618"/>
      <c r="O29" s="618"/>
      <c r="P29" s="618"/>
      <c r="Q29" s="619"/>
      <c r="R29" s="620">
        <v>1611916</v>
      </c>
      <c r="S29" s="621"/>
      <c r="T29" s="621"/>
      <c r="U29" s="621"/>
      <c r="V29" s="621"/>
      <c r="W29" s="621"/>
      <c r="X29" s="621"/>
      <c r="Y29" s="622"/>
      <c r="Z29" s="623">
        <v>6.4</v>
      </c>
      <c r="AA29" s="623"/>
      <c r="AB29" s="623"/>
      <c r="AC29" s="623"/>
      <c r="AD29" s="624" t="s">
        <v>231</v>
      </c>
      <c r="AE29" s="624"/>
      <c r="AF29" s="624"/>
      <c r="AG29" s="624"/>
      <c r="AH29" s="624"/>
      <c r="AI29" s="624"/>
      <c r="AJ29" s="624"/>
      <c r="AK29" s="624"/>
      <c r="AL29" s="625" t="s">
        <v>181</v>
      </c>
      <c r="AM29" s="626"/>
      <c r="AN29" s="626"/>
      <c r="AO29" s="627"/>
      <c r="AP29" s="599" t="s">
        <v>219</v>
      </c>
      <c r="AQ29" s="600"/>
      <c r="AR29" s="600"/>
      <c r="AS29" s="600"/>
      <c r="AT29" s="600"/>
      <c r="AU29" s="600"/>
      <c r="AV29" s="600"/>
      <c r="AW29" s="600"/>
      <c r="AX29" s="600"/>
      <c r="AY29" s="600"/>
      <c r="AZ29" s="600"/>
      <c r="BA29" s="600"/>
      <c r="BB29" s="600"/>
      <c r="BC29" s="600"/>
      <c r="BD29" s="600"/>
      <c r="BE29" s="600"/>
      <c r="BF29" s="601"/>
      <c r="BG29" s="599" t="s">
        <v>303</v>
      </c>
      <c r="BH29" s="660"/>
      <c r="BI29" s="660"/>
      <c r="BJ29" s="660"/>
      <c r="BK29" s="660"/>
      <c r="BL29" s="660"/>
      <c r="BM29" s="660"/>
      <c r="BN29" s="660"/>
      <c r="BO29" s="660"/>
      <c r="BP29" s="660"/>
      <c r="BQ29" s="661"/>
      <c r="BR29" s="599" t="s">
        <v>304</v>
      </c>
      <c r="BS29" s="660"/>
      <c r="BT29" s="660"/>
      <c r="BU29" s="660"/>
      <c r="BV29" s="660"/>
      <c r="BW29" s="660"/>
      <c r="BX29" s="660"/>
      <c r="BY29" s="660"/>
      <c r="BZ29" s="660"/>
      <c r="CA29" s="660"/>
      <c r="CB29" s="661"/>
      <c r="CD29" s="683" t="s">
        <v>305</v>
      </c>
      <c r="CE29" s="684"/>
      <c r="CF29" s="635" t="s">
        <v>306</v>
      </c>
      <c r="CG29" s="636"/>
      <c r="CH29" s="636"/>
      <c r="CI29" s="636"/>
      <c r="CJ29" s="636"/>
      <c r="CK29" s="636"/>
      <c r="CL29" s="636"/>
      <c r="CM29" s="636"/>
      <c r="CN29" s="636"/>
      <c r="CO29" s="636"/>
      <c r="CP29" s="636"/>
      <c r="CQ29" s="637"/>
      <c r="CR29" s="620">
        <v>3508676</v>
      </c>
      <c r="CS29" s="656"/>
      <c r="CT29" s="656"/>
      <c r="CU29" s="656"/>
      <c r="CV29" s="656"/>
      <c r="CW29" s="656"/>
      <c r="CX29" s="656"/>
      <c r="CY29" s="657"/>
      <c r="CZ29" s="625">
        <v>14.2</v>
      </c>
      <c r="DA29" s="654"/>
      <c r="DB29" s="654"/>
      <c r="DC29" s="658"/>
      <c r="DD29" s="629">
        <v>3238582</v>
      </c>
      <c r="DE29" s="656"/>
      <c r="DF29" s="656"/>
      <c r="DG29" s="656"/>
      <c r="DH29" s="656"/>
      <c r="DI29" s="656"/>
      <c r="DJ29" s="656"/>
      <c r="DK29" s="657"/>
      <c r="DL29" s="629">
        <v>2949847</v>
      </c>
      <c r="DM29" s="656"/>
      <c r="DN29" s="656"/>
      <c r="DO29" s="656"/>
      <c r="DP29" s="656"/>
      <c r="DQ29" s="656"/>
      <c r="DR29" s="656"/>
      <c r="DS29" s="656"/>
      <c r="DT29" s="656"/>
      <c r="DU29" s="656"/>
      <c r="DV29" s="657"/>
      <c r="DW29" s="625">
        <v>22.5</v>
      </c>
      <c r="DX29" s="654"/>
      <c r="DY29" s="654"/>
      <c r="DZ29" s="654"/>
      <c r="EA29" s="654"/>
      <c r="EB29" s="654"/>
      <c r="EC29" s="655"/>
    </row>
    <row r="30" spans="2:133" ht="11.25" customHeight="1" x14ac:dyDescent="0.2">
      <c r="B30" s="617" t="s">
        <v>307</v>
      </c>
      <c r="C30" s="618"/>
      <c r="D30" s="618"/>
      <c r="E30" s="618"/>
      <c r="F30" s="618"/>
      <c r="G30" s="618"/>
      <c r="H30" s="618"/>
      <c r="I30" s="618"/>
      <c r="J30" s="618"/>
      <c r="K30" s="618"/>
      <c r="L30" s="618"/>
      <c r="M30" s="618"/>
      <c r="N30" s="618"/>
      <c r="O30" s="618"/>
      <c r="P30" s="618"/>
      <c r="Q30" s="619"/>
      <c r="R30" s="620">
        <v>44964</v>
      </c>
      <c r="S30" s="621"/>
      <c r="T30" s="621"/>
      <c r="U30" s="621"/>
      <c r="V30" s="621"/>
      <c r="W30" s="621"/>
      <c r="X30" s="621"/>
      <c r="Y30" s="622"/>
      <c r="Z30" s="623">
        <v>0.2</v>
      </c>
      <c r="AA30" s="623"/>
      <c r="AB30" s="623"/>
      <c r="AC30" s="623"/>
      <c r="AD30" s="624">
        <v>9584</v>
      </c>
      <c r="AE30" s="624"/>
      <c r="AF30" s="624"/>
      <c r="AG30" s="624"/>
      <c r="AH30" s="624"/>
      <c r="AI30" s="624"/>
      <c r="AJ30" s="624"/>
      <c r="AK30" s="624"/>
      <c r="AL30" s="625">
        <v>0.1</v>
      </c>
      <c r="AM30" s="626"/>
      <c r="AN30" s="626"/>
      <c r="AO30" s="627"/>
      <c r="AP30" s="668" t="s">
        <v>308</v>
      </c>
      <c r="AQ30" s="669"/>
      <c r="AR30" s="669"/>
      <c r="AS30" s="669"/>
      <c r="AT30" s="674" t="s">
        <v>309</v>
      </c>
      <c r="AU30" s="209"/>
      <c r="AV30" s="209"/>
      <c r="AW30" s="209"/>
      <c r="AX30" s="606" t="s">
        <v>184</v>
      </c>
      <c r="AY30" s="607"/>
      <c r="AZ30" s="607"/>
      <c r="BA30" s="607"/>
      <c r="BB30" s="607"/>
      <c r="BC30" s="607"/>
      <c r="BD30" s="607"/>
      <c r="BE30" s="607"/>
      <c r="BF30" s="608"/>
      <c r="BG30" s="680">
        <v>99</v>
      </c>
      <c r="BH30" s="681"/>
      <c r="BI30" s="681"/>
      <c r="BJ30" s="681"/>
      <c r="BK30" s="681"/>
      <c r="BL30" s="681"/>
      <c r="BM30" s="615">
        <v>93.4</v>
      </c>
      <c r="BN30" s="681"/>
      <c r="BO30" s="681"/>
      <c r="BP30" s="681"/>
      <c r="BQ30" s="682"/>
      <c r="BR30" s="680">
        <v>98.6</v>
      </c>
      <c r="BS30" s="681"/>
      <c r="BT30" s="681"/>
      <c r="BU30" s="681"/>
      <c r="BV30" s="681"/>
      <c r="BW30" s="681"/>
      <c r="BX30" s="615">
        <v>91.5</v>
      </c>
      <c r="BY30" s="681"/>
      <c r="BZ30" s="681"/>
      <c r="CA30" s="681"/>
      <c r="CB30" s="682"/>
      <c r="CD30" s="685"/>
      <c r="CE30" s="686"/>
      <c r="CF30" s="635" t="s">
        <v>310</v>
      </c>
      <c r="CG30" s="636"/>
      <c r="CH30" s="636"/>
      <c r="CI30" s="636"/>
      <c r="CJ30" s="636"/>
      <c r="CK30" s="636"/>
      <c r="CL30" s="636"/>
      <c r="CM30" s="636"/>
      <c r="CN30" s="636"/>
      <c r="CO30" s="636"/>
      <c r="CP30" s="636"/>
      <c r="CQ30" s="637"/>
      <c r="CR30" s="620">
        <v>3236387</v>
      </c>
      <c r="CS30" s="621"/>
      <c r="CT30" s="621"/>
      <c r="CU30" s="621"/>
      <c r="CV30" s="621"/>
      <c r="CW30" s="621"/>
      <c r="CX30" s="621"/>
      <c r="CY30" s="622"/>
      <c r="CZ30" s="625">
        <v>13.1</v>
      </c>
      <c r="DA30" s="654"/>
      <c r="DB30" s="654"/>
      <c r="DC30" s="658"/>
      <c r="DD30" s="629">
        <v>2988291</v>
      </c>
      <c r="DE30" s="621"/>
      <c r="DF30" s="621"/>
      <c r="DG30" s="621"/>
      <c r="DH30" s="621"/>
      <c r="DI30" s="621"/>
      <c r="DJ30" s="621"/>
      <c r="DK30" s="622"/>
      <c r="DL30" s="629">
        <v>2699556</v>
      </c>
      <c r="DM30" s="621"/>
      <c r="DN30" s="621"/>
      <c r="DO30" s="621"/>
      <c r="DP30" s="621"/>
      <c r="DQ30" s="621"/>
      <c r="DR30" s="621"/>
      <c r="DS30" s="621"/>
      <c r="DT30" s="621"/>
      <c r="DU30" s="621"/>
      <c r="DV30" s="622"/>
      <c r="DW30" s="625">
        <v>20.6</v>
      </c>
      <c r="DX30" s="654"/>
      <c r="DY30" s="654"/>
      <c r="DZ30" s="654"/>
      <c r="EA30" s="654"/>
      <c r="EB30" s="654"/>
      <c r="EC30" s="655"/>
    </row>
    <row r="31" spans="2:133" ht="11.25" customHeight="1" x14ac:dyDescent="0.2">
      <c r="B31" s="617" t="s">
        <v>311</v>
      </c>
      <c r="C31" s="618"/>
      <c r="D31" s="618"/>
      <c r="E31" s="618"/>
      <c r="F31" s="618"/>
      <c r="G31" s="618"/>
      <c r="H31" s="618"/>
      <c r="I31" s="618"/>
      <c r="J31" s="618"/>
      <c r="K31" s="618"/>
      <c r="L31" s="618"/>
      <c r="M31" s="618"/>
      <c r="N31" s="618"/>
      <c r="O31" s="618"/>
      <c r="P31" s="618"/>
      <c r="Q31" s="619"/>
      <c r="R31" s="620">
        <v>22682</v>
      </c>
      <c r="S31" s="621"/>
      <c r="T31" s="621"/>
      <c r="U31" s="621"/>
      <c r="V31" s="621"/>
      <c r="W31" s="621"/>
      <c r="X31" s="621"/>
      <c r="Y31" s="622"/>
      <c r="Z31" s="623">
        <v>0.1</v>
      </c>
      <c r="AA31" s="623"/>
      <c r="AB31" s="623"/>
      <c r="AC31" s="623"/>
      <c r="AD31" s="624" t="s">
        <v>231</v>
      </c>
      <c r="AE31" s="624"/>
      <c r="AF31" s="624"/>
      <c r="AG31" s="624"/>
      <c r="AH31" s="624"/>
      <c r="AI31" s="624"/>
      <c r="AJ31" s="624"/>
      <c r="AK31" s="624"/>
      <c r="AL31" s="625" t="s">
        <v>181</v>
      </c>
      <c r="AM31" s="626"/>
      <c r="AN31" s="626"/>
      <c r="AO31" s="627"/>
      <c r="AP31" s="670"/>
      <c r="AQ31" s="671"/>
      <c r="AR31" s="671"/>
      <c r="AS31" s="671"/>
      <c r="AT31" s="675"/>
      <c r="AU31" s="208" t="s">
        <v>312</v>
      </c>
      <c r="AV31" s="208"/>
      <c r="AW31" s="208"/>
      <c r="AX31" s="617" t="s">
        <v>313</v>
      </c>
      <c r="AY31" s="618"/>
      <c r="AZ31" s="618"/>
      <c r="BA31" s="618"/>
      <c r="BB31" s="618"/>
      <c r="BC31" s="618"/>
      <c r="BD31" s="618"/>
      <c r="BE31" s="618"/>
      <c r="BF31" s="619"/>
      <c r="BG31" s="677">
        <v>99.3</v>
      </c>
      <c r="BH31" s="656"/>
      <c r="BI31" s="656"/>
      <c r="BJ31" s="656"/>
      <c r="BK31" s="656"/>
      <c r="BL31" s="656"/>
      <c r="BM31" s="626">
        <v>96.6</v>
      </c>
      <c r="BN31" s="678"/>
      <c r="BO31" s="678"/>
      <c r="BP31" s="678"/>
      <c r="BQ31" s="679"/>
      <c r="BR31" s="677">
        <v>98.9</v>
      </c>
      <c r="BS31" s="656"/>
      <c r="BT31" s="656"/>
      <c r="BU31" s="656"/>
      <c r="BV31" s="656"/>
      <c r="BW31" s="656"/>
      <c r="BX31" s="626">
        <v>95.2</v>
      </c>
      <c r="BY31" s="678"/>
      <c r="BZ31" s="678"/>
      <c r="CA31" s="678"/>
      <c r="CB31" s="679"/>
      <c r="CD31" s="685"/>
      <c r="CE31" s="686"/>
      <c r="CF31" s="635" t="s">
        <v>314</v>
      </c>
      <c r="CG31" s="636"/>
      <c r="CH31" s="636"/>
      <c r="CI31" s="636"/>
      <c r="CJ31" s="636"/>
      <c r="CK31" s="636"/>
      <c r="CL31" s="636"/>
      <c r="CM31" s="636"/>
      <c r="CN31" s="636"/>
      <c r="CO31" s="636"/>
      <c r="CP31" s="636"/>
      <c r="CQ31" s="637"/>
      <c r="CR31" s="620">
        <v>272289</v>
      </c>
      <c r="CS31" s="656"/>
      <c r="CT31" s="656"/>
      <c r="CU31" s="656"/>
      <c r="CV31" s="656"/>
      <c r="CW31" s="656"/>
      <c r="CX31" s="656"/>
      <c r="CY31" s="657"/>
      <c r="CZ31" s="625">
        <v>1.1000000000000001</v>
      </c>
      <c r="DA31" s="654"/>
      <c r="DB31" s="654"/>
      <c r="DC31" s="658"/>
      <c r="DD31" s="629">
        <v>250291</v>
      </c>
      <c r="DE31" s="656"/>
      <c r="DF31" s="656"/>
      <c r="DG31" s="656"/>
      <c r="DH31" s="656"/>
      <c r="DI31" s="656"/>
      <c r="DJ31" s="656"/>
      <c r="DK31" s="657"/>
      <c r="DL31" s="629">
        <v>250291</v>
      </c>
      <c r="DM31" s="656"/>
      <c r="DN31" s="656"/>
      <c r="DO31" s="656"/>
      <c r="DP31" s="656"/>
      <c r="DQ31" s="656"/>
      <c r="DR31" s="656"/>
      <c r="DS31" s="656"/>
      <c r="DT31" s="656"/>
      <c r="DU31" s="656"/>
      <c r="DV31" s="657"/>
      <c r="DW31" s="625">
        <v>1.9</v>
      </c>
      <c r="DX31" s="654"/>
      <c r="DY31" s="654"/>
      <c r="DZ31" s="654"/>
      <c r="EA31" s="654"/>
      <c r="EB31" s="654"/>
      <c r="EC31" s="655"/>
    </row>
    <row r="32" spans="2:133" ht="11.25" customHeight="1" x14ac:dyDescent="0.2">
      <c r="B32" s="617" t="s">
        <v>315</v>
      </c>
      <c r="C32" s="618"/>
      <c r="D32" s="618"/>
      <c r="E32" s="618"/>
      <c r="F32" s="618"/>
      <c r="G32" s="618"/>
      <c r="H32" s="618"/>
      <c r="I32" s="618"/>
      <c r="J32" s="618"/>
      <c r="K32" s="618"/>
      <c r="L32" s="618"/>
      <c r="M32" s="618"/>
      <c r="N32" s="618"/>
      <c r="O32" s="618"/>
      <c r="P32" s="618"/>
      <c r="Q32" s="619"/>
      <c r="R32" s="620">
        <v>2240020</v>
      </c>
      <c r="S32" s="621"/>
      <c r="T32" s="621"/>
      <c r="U32" s="621"/>
      <c r="V32" s="621"/>
      <c r="W32" s="621"/>
      <c r="X32" s="621"/>
      <c r="Y32" s="622"/>
      <c r="Z32" s="623">
        <v>8.9</v>
      </c>
      <c r="AA32" s="623"/>
      <c r="AB32" s="623"/>
      <c r="AC32" s="623"/>
      <c r="AD32" s="624" t="s">
        <v>245</v>
      </c>
      <c r="AE32" s="624"/>
      <c r="AF32" s="624"/>
      <c r="AG32" s="624"/>
      <c r="AH32" s="624"/>
      <c r="AI32" s="624"/>
      <c r="AJ32" s="624"/>
      <c r="AK32" s="624"/>
      <c r="AL32" s="625" t="s">
        <v>181</v>
      </c>
      <c r="AM32" s="626"/>
      <c r="AN32" s="626"/>
      <c r="AO32" s="627"/>
      <c r="AP32" s="672"/>
      <c r="AQ32" s="673"/>
      <c r="AR32" s="673"/>
      <c r="AS32" s="673"/>
      <c r="AT32" s="676"/>
      <c r="AU32" s="210"/>
      <c r="AV32" s="210"/>
      <c r="AW32" s="210"/>
      <c r="AX32" s="665" t="s">
        <v>316</v>
      </c>
      <c r="AY32" s="666"/>
      <c r="AZ32" s="666"/>
      <c r="BA32" s="666"/>
      <c r="BB32" s="666"/>
      <c r="BC32" s="666"/>
      <c r="BD32" s="666"/>
      <c r="BE32" s="666"/>
      <c r="BF32" s="667"/>
      <c r="BG32" s="689">
        <v>98.3</v>
      </c>
      <c r="BH32" s="690"/>
      <c r="BI32" s="690"/>
      <c r="BJ32" s="690"/>
      <c r="BK32" s="690"/>
      <c r="BL32" s="690"/>
      <c r="BM32" s="691">
        <v>88.8</v>
      </c>
      <c r="BN32" s="690"/>
      <c r="BO32" s="690"/>
      <c r="BP32" s="690"/>
      <c r="BQ32" s="692"/>
      <c r="BR32" s="689">
        <v>98</v>
      </c>
      <c r="BS32" s="690"/>
      <c r="BT32" s="690"/>
      <c r="BU32" s="690"/>
      <c r="BV32" s="690"/>
      <c r="BW32" s="690"/>
      <c r="BX32" s="691">
        <v>86.1</v>
      </c>
      <c r="BY32" s="690"/>
      <c r="BZ32" s="690"/>
      <c r="CA32" s="690"/>
      <c r="CB32" s="692"/>
      <c r="CD32" s="687"/>
      <c r="CE32" s="688"/>
      <c r="CF32" s="635" t="s">
        <v>317</v>
      </c>
      <c r="CG32" s="636"/>
      <c r="CH32" s="636"/>
      <c r="CI32" s="636"/>
      <c r="CJ32" s="636"/>
      <c r="CK32" s="636"/>
      <c r="CL32" s="636"/>
      <c r="CM32" s="636"/>
      <c r="CN32" s="636"/>
      <c r="CO32" s="636"/>
      <c r="CP32" s="636"/>
      <c r="CQ32" s="637"/>
      <c r="CR32" s="620">
        <v>280</v>
      </c>
      <c r="CS32" s="621"/>
      <c r="CT32" s="621"/>
      <c r="CU32" s="621"/>
      <c r="CV32" s="621"/>
      <c r="CW32" s="621"/>
      <c r="CX32" s="621"/>
      <c r="CY32" s="622"/>
      <c r="CZ32" s="625">
        <v>0</v>
      </c>
      <c r="DA32" s="654"/>
      <c r="DB32" s="654"/>
      <c r="DC32" s="658"/>
      <c r="DD32" s="629">
        <v>280</v>
      </c>
      <c r="DE32" s="621"/>
      <c r="DF32" s="621"/>
      <c r="DG32" s="621"/>
      <c r="DH32" s="621"/>
      <c r="DI32" s="621"/>
      <c r="DJ32" s="621"/>
      <c r="DK32" s="622"/>
      <c r="DL32" s="629">
        <v>280</v>
      </c>
      <c r="DM32" s="621"/>
      <c r="DN32" s="621"/>
      <c r="DO32" s="621"/>
      <c r="DP32" s="621"/>
      <c r="DQ32" s="621"/>
      <c r="DR32" s="621"/>
      <c r="DS32" s="621"/>
      <c r="DT32" s="621"/>
      <c r="DU32" s="621"/>
      <c r="DV32" s="622"/>
      <c r="DW32" s="625">
        <v>0</v>
      </c>
      <c r="DX32" s="654"/>
      <c r="DY32" s="654"/>
      <c r="DZ32" s="654"/>
      <c r="EA32" s="654"/>
      <c r="EB32" s="654"/>
      <c r="EC32" s="655"/>
    </row>
    <row r="33" spans="2:133" ht="11.25" customHeight="1" x14ac:dyDescent="0.2">
      <c r="B33" s="617" t="s">
        <v>318</v>
      </c>
      <c r="C33" s="618"/>
      <c r="D33" s="618"/>
      <c r="E33" s="618"/>
      <c r="F33" s="618"/>
      <c r="G33" s="618"/>
      <c r="H33" s="618"/>
      <c r="I33" s="618"/>
      <c r="J33" s="618"/>
      <c r="K33" s="618"/>
      <c r="L33" s="618"/>
      <c r="M33" s="618"/>
      <c r="N33" s="618"/>
      <c r="O33" s="618"/>
      <c r="P33" s="618"/>
      <c r="Q33" s="619"/>
      <c r="R33" s="620">
        <v>566735</v>
      </c>
      <c r="S33" s="621"/>
      <c r="T33" s="621"/>
      <c r="U33" s="621"/>
      <c r="V33" s="621"/>
      <c r="W33" s="621"/>
      <c r="X33" s="621"/>
      <c r="Y33" s="622"/>
      <c r="Z33" s="623">
        <v>2.2000000000000002</v>
      </c>
      <c r="AA33" s="623"/>
      <c r="AB33" s="623"/>
      <c r="AC33" s="623"/>
      <c r="AD33" s="624" t="s">
        <v>231</v>
      </c>
      <c r="AE33" s="624"/>
      <c r="AF33" s="624"/>
      <c r="AG33" s="624"/>
      <c r="AH33" s="624"/>
      <c r="AI33" s="624"/>
      <c r="AJ33" s="624"/>
      <c r="AK33" s="624"/>
      <c r="AL33" s="625" t="s">
        <v>231</v>
      </c>
      <c r="AM33" s="626"/>
      <c r="AN33" s="626"/>
      <c r="AO33" s="627"/>
      <c r="AP33" s="211"/>
      <c r="AQ33" s="212"/>
      <c r="AR33" s="208"/>
      <c r="AS33" s="209"/>
      <c r="AT33" s="209"/>
      <c r="AU33" s="209"/>
      <c r="AV33" s="209"/>
      <c r="AW33" s="209"/>
      <c r="AX33" s="209"/>
      <c r="AY33" s="209"/>
      <c r="AZ33" s="209"/>
      <c r="BA33" s="209"/>
      <c r="BB33" s="209"/>
      <c r="BC33" s="209"/>
      <c r="BD33" s="209"/>
      <c r="BE33" s="209"/>
      <c r="BF33" s="209"/>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D33" s="635" t="s">
        <v>319</v>
      </c>
      <c r="CE33" s="636"/>
      <c r="CF33" s="636"/>
      <c r="CG33" s="636"/>
      <c r="CH33" s="636"/>
      <c r="CI33" s="636"/>
      <c r="CJ33" s="636"/>
      <c r="CK33" s="636"/>
      <c r="CL33" s="636"/>
      <c r="CM33" s="636"/>
      <c r="CN33" s="636"/>
      <c r="CO33" s="636"/>
      <c r="CP33" s="636"/>
      <c r="CQ33" s="637"/>
      <c r="CR33" s="620">
        <v>10099314</v>
      </c>
      <c r="CS33" s="656"/>
      <c r="CT33" s="656"/>
      <c r="CU33" s="656"/>
      <c r="CV33" s="656"/>
      <c r="CW33" s="656"/>
      <c r="CX33" s="656"/>
      <c r="CY33" s="657"/>
      <c r="CZ33" s="625">
        <v>40.700000000000003</v>
      </c>
      <c r="DA33" s="654"/>
      <c r="DB33" s="654"/>
      <c r="DC33" s="658"/>
      <c r="DD33" s="629">
        <v>7877754</v>
      </c>
      <c r="DE33" s="656"/>
      <c r="DF33" s="656"/>
      <c r="DG33" s="656"/>
      <c r="DH33" s="656"/>
      <c r="DI33" s="656"/>
      <c r="DJ33" s="656"/>
      <c r="DK33" s="657"/>
      <c r="DL33" s="629">
        <v>3778501</v>
      </c>
      <c r="DM33" s="656"/>
      <c r="DN33" s="656"/>
      <c r="DO33" s="656"/>
      <c r="DP33" s="656"/>
      <c r="DQ33" s="656"/>
      <c r="DR33" s="656"/>
      <c r="DS33" s="656"/>
      <c r="DT33" s="656"/>
      <c r="DU33" s="656"/>
      <c r="DV33" s="657"/>
      <c r="DW33" s="625">
        <v>28.9</v>
      </c>
      <c r="DX33" s="654"/>
      <c r="DY33" s="654"/>
      <c r="DZ33" s="654"/>
      <c r="EA33" s="654"/>
      <c r="EB33" s="654"/>
      <c r="EC33" s="655"/>
    </row>
    <row r="34" spans="2:133" ht="11.25" customHeight="1" x14ac:dyDescent="0.2">
      <c r="B34" s="617" t="s">
        <v>320</v>
      </c>
      <c r="C34" s="618"/>
      <c r="D34" s="618"/>
      <c r="E34" s="618"/>
      <c r="F34" s="618"/>
      <c r="G34" s="618"/>
      <c r="H34" s="618"/>
      <c r="I34" s="618"/>
      <c r="J34" s="618"/>
      <c r="K34" s="618"/>
      <c r="L34" s="618"/>
      <c r="M34" s="618"/>
      <c r="N34" s="618"/>
      <c r="O34" s="618"/>
      <c r="P34" s="618"/>
      <c r="Q34" s="619"/>
      <c r="R34" s="620">
        <v>322012</v>
      </c>
      <c r="S34" s="621"/>
      <c r="T34" s="621"/>
      <c r="U34" s="621"/>
      <c r="V34" s="621"/>
      <c r="W34" s="621"/>
      <c r="X34" s="621"/>
      <c r="Y34" s="622"/>
      <c r="Z34" s="623">
        <v>1.3</v>
      </c>
      <c r="AA34" s="623"/>
      <c r="AB34" s="623"/>
      <c r="AC34" s="623"/>
      <c r="AD34" s="624">
        <v>4495</v>
      </c>
      <c r="AE34" s="624"/>
      <c r="AF34" s="624"/>
      <c r="AG34" s="624"/>
      <c r="AH34" s="624"/>
      <c r="AI34" s="624"/>
      <c r="AJ34" s="624"/>
      <c r="AK34" s="624"/>
      <c r="AL34" s="625">
        <v>0</v>
      </c>
      <c r="AM34" s="626"/>
      <c r="AN34" s="626"/>
      <c r="AO34" s="627"/>
      <c r="AP34" s="213"/>
      <c r="AQ34" s="599" t="s">
        <v>321</v>
      </c>
      <c r="AR34" s="600"/>
      <c r="AS34" s="600"/>
      <c r="AT34" s="600"/>
      <c r="AU34" s="600"/>
      <c r="AV34" s="600"/>
      <c r="AW34" s="600"/>
      <c r="AX34" s="600"/>
      <c r="AY34" s="600"/>
      <c r="AZ34" s="600"/>
      <c r="BA34" s="600"/>
      <c r="BB34" s="600"/>
      <c r="BC34" s="600"/>
      <c r="BD34" s="600"/>
      <c r="BE34" s="600"/>
      <c r="BF34" s="601"/>
      <c r="BG34" s="599" t="s">
        <v>322</v>
      </c>
      <c r="BH34" s="600"/>
      <c r="BI34" s="600"/>
      <c r="BJ34" s="600"/>
      <c r="BK34" s="600"/>
      <c r="BL34" s="600"/>
      <c r="BM34" s="600"/>
      <c r="BN34" s="600"/>
      <c r="BO34" s="600"/>
      <c r="BP34" s="600"/>
      <c r="BQ34" s="600"/>
      <c r="BR34" s="600"/>
      <c r="BS34" s="600"/>
      <c r="BT34" s="600"/>
      <c r="BU34" s="600"/>
      <c r="BV34" s="600"/>
      <c r="BW34" s="600"/>
      <c r="BX34" s="600"/>
      <c r="BY34" s="600"/>
      <c r="BZ34" s="600"/>
      <c r="CA34" s="600"/>
      <c r="CB34" s="601"/>
      <c r="CD34" s="635" t="s">
        <v>323</v>
      </c>
      <c r="CE34" s="636"/>
      <c r="CF34" s="636"/>
      <c r="CG34" s="636"/>
      <c r="CH34" s="636"/>
      <c r="CI34" s="636"/>
      <c r="CJ34" s="636"/>
      <c r="CK34" s="636"/>
      <c r="CL34" s="636"/>
      <c r="CM34" s="636"/>
      <c r="CN34" s="636"/>
      <c r="CO34" s="636"/>
      <c r="CP34" s="636"/>
      <c r="CQ34" s="637"/>
      <c r="CR34" s="620">
        <v>2379021</v>
      </c>
      <c r="CS34" s="621"/>
      <c r="CT34" s="621"/>
      <c r="CU34" s="621"/>
      <c r="CV34" s="621"/>
      <c r="CW34" s="621"/>
      <c r="CX34" s="621"/>
      <c r="CY34" s="622"/>
      <c r="CZ34" s="625">
        <v>9.6</v>
      </c>
      <c r="DA34" s="654"/>
      <c r="DB34" s="654"/>
      <c r="DC34" s="658"/>
      <c r="DD34" s="629">
        <v>1884950</v>
      </c>
      <c r="DE34" s="621"/>
      <c r="DF34" s="621"/>
      <c r="DG34" s="621"/>
      <c r="DH34" s="621"/>
      <c r="DI34" s="621"/>
      <c r="DJ34" s="621"/>
      <c r="DK34" s="622"/>
      <c r="DL34" s="629">
        <v>978083</v>
      </c>
      <c r="DM34" s="621"/>
      <c r="DN34" s="621"/>
      <c r="DO34" s="621"/>
      <c r="DP34" s="621"/>
      <c r="DQ34" s="621"/>
      <c r="DR34" s="621"/>
      <c r="DS34" s="621"/>
      <c r="DT34" s="621"/>
      <c r="DU34" s="621"/>
      <c r="DV34" s="622"/>
      <c r="DW34" s="625">
        <v>7.5</v>
      </c>
      <c r="DX34" s="654"/>
      <c r="DY34" s="654"/>
      <c r="DZ34" s="654"/>
      <c r="EA34" s="654"/>
      <c r="EB34" s="654"/>
      <c r="EC34" s="655"/>
    </row>
    <row r="35" spans="2:133" ht="11.25" customHeight="1" x14ac:dyDescent="0.2">
      <c r="B35" s="617" t="s">
        <v>324</v>
      </c>
      <c r="C35" s="618"/>
      <c r="D35" s="618"/>
      <c r="E35" s="618"/>
      <c r="F35" s="618"/>
      <c r="G35" s="618"/>
      <c r="H35" s="618"/>
      <c r="I35" s="618"/>
      <c r="J35" s="618"/>
      <c r="K35" s="618"/>
      <c r="L35" s="618"/>
      <c r="M35" s="618"/>
      <c r="N35" s="618"/>
      <c r="O35" s="618"/>
      <c r="P35" s="618"/>
      <c r="Q35" s="619"/>
      <c r="R35" s="620">
        <v>3145600</v>
      </c>
      <c r="S35" s="621"/>
      <c r="T35" s="621"/>
      <c r="U35" s="621"/>
      <c r="V35" s="621"/>
      <c r="W35" s="621"/>
      <c r="X35" s="621"/>
      <c r="Y35" s="622"/>
      <c r="Z35" s="623">
        <v>12.4</v>
      </c>
      <c r="AA35" s="623"/>
      <c r="AB35" s="623"/>
      <c r="AC35" s="623"/>
      <c r="AD35" s="624" t="s">
        <v>245</v>
      </c>
      <c r="AE35" s="624"/>
      <c r="AF35" s="624"/>
      <c r="AG35" s="624"/>
      <c r="AH35" s="624"/>
      <c r="AI35" s="624"/>
      <c r="AJ35" s="624"/>
      <c r="AK35" s="624"/>
      <c r="AL35" s="625" t="s">
        <v>175</v>
      </c>
      <c r="AM35" s="626"/>
      <c r="AN35" s="626"/>
      <c r="AO35" s="627"/>
      <c r="AP35" s="213"/>
      <c r="AQ35" s="693" t="s">
        <v>325</v>
      </c>
      <c r="AR35" s="694"/>
      <c r="AS35" s="694"/>
      <c r="AT35" s="694"/>
      <c r="AU35" s="694"/>
      <c r="AV35" s="694"/>
      <c r="AW35" s="694"/>
      <c r="AX35" s="694"/>
      <c r="AY35" s="695"/>
      <c r="AZ35" s="609">
        <v>3345467</v>
      </c>
      <c r="BA35" s="610"/>
      <c r="BB35" s="610"/>
      <c r="BC35" s="610"/>
      <c r="BD35" s="610"/>
      <c r="BE35" s="610"/>
      <c r="BF35" s="696"/>
      <c r="BG35" s="631" t="s">
        <v>326</v>
      </c>
      <c r="BH35" s="632"/>
      <c r="BI35" s="632"/>
      <c r="BJ35" s="632"/>
      <c r="BK35" s="632"/>
      <c r="BL35" s="632"/>
      <c r="BM35" s="632"/>
      <c r="BN35" s="632"/>
      <c r="BO35" s="632"/>
      <c r="BP35" s="632"/>
      <c r="BQ35" s="632"/>
      <c r="BR35" s="632"/>
      <c r="BS35" s="632"/>
      <c r="BT35" s="632"/>
      <c r="BU35" s="633"/>
      <c r="BV35" s="609">
        <v>262963</v>
      </c>
      <c r="BW35" s="610"/>
      <c r="BX35" s="610"/>
      <c r="BY35" s="610"/>
      <c r="BZ35" s="610"/>
      <c r="CA35" s="610"/>
      <c r="CB35" s="696"/>
      <c r="CD35" s="635" t="s">
        <v>327</v>
      </c>
      <c r="CE35" s="636"/>
      <c r="CF35" s="636"/>
      <c r="CG35" s="636"/>
      <c r="CH35" s="636"/>
      <c r="CI35" s="636"/>
      <c r="CJ35" s="636"/>
      <c r="CK35" s="636"/>
      <c r="CL35" s="636"/>
      <c r="CM35" s="636"/>
      <c r="CN35" s="636"/>
      <c r="CO35" s="636"/>
      <c r="CP35" s="636"/>
      <c r="CQ35" s="637"/>
      <c r="CR35" s="620">
        <v>477803</v>
      </c>
      <c r="CS35" s="656"/>
      <c r="CT35" s="656"/>
      <c r="CU35" s="656"/>
      <c r="CV35" s="656"/>
      <c r="CW35" s="656"/>
      <c r="CX35" s="656"/>
      <c r="CY35" s="657"/>
      <c r="CZ35" s="625">
        <v>1.9</v>
      </c>
      <c r="DA35" s="654"/>
      <c r="DB35" s="654"/>
      <c r="DC35" s="658"/>
      <c r="DD35" s="629">
        <v>373550</v>
      </c>
      <c r="DE35" s="656"/>
      <c r="DF35" s="656"/>
      <c r="DG35" s="656"/>
      <c r="DH35" s="656"/>
      <c r="DI35" s="656"/>
      <c r="DJ35" s="656"/>
      <c r="DK35" s="657"/>
      <c r="DL35" s="629">
        <v>295731</v>
      </c>
      <c r="DM35" s="656"/>
      <c r="DN35" s="656"/>
      <c r="DO35" s="656"/>
      <c r="DP35" s="656"/>
      <c r="DQ35" s="656"/>
      <c r="DR35" s="656"/>
      <c r="DS35" s="656"/>
      <c r="DT35" s="656"/>
      <c r="DU35" s="656"/>
      <c r="DV35" s="657"/>
      <c r="DW35" s="625">
        <v>2.2999999999999998</v>
      </c>
      <c r="DX35" s="654"/>
      <c r="DY35" s="654"/>
      <c r="DZ35" s="654"/>
      <c r="EA35" s="654"/>
      <c r="EB35" s="654"/>
      <c r="EC35" s="655"/>
    </row>
    <row r="36" spans="2:133" ht="11.25" customHeight="1" x14ac:dyDescent="0.2">
      <c r="B36" s="617" t="s">
        <v>328</v>
      </c>
      <c r="C36" s="618"/>
      <c r="D36" s="618"/>
      <c r="E36" s="618"/>
      <c r="F36" s="618"/>
      <c r="G36" s="618"/>
      <c r="H36" s="618"/>
      <c r="I36" s="618"/>
      <c r="J36" s="618"/>
      <c r="K36" s="618"/>
      <c r="L36" s="618"/>
      <c r="M36" s="618"/>
      <c r="N36" s="618"/>
      <c r="O36" s="618"/>
      <c r="P36" s="618"/>
      <c r="Q36" s="619"/>
      <c r="R36" s="620" t="s">
        <v>181</v>
      </c>
      <c r="S36" s="621"/>
      <c r="T36" s="621"/>
      <c r="U36" s="621"/>
      <c r="V36" s="621"/>
      <c r="W36" s="621"/>
      <c r="X36" s="621"/>
      <c r="Y36" s="622"/>
      <c r="Z36" s="623" t="s">
        <v>181</v>
      </c>
      <c r="AA36" s="623"/>
      <c r="AB36" s="623"/>
      <c r="AC36" s="623"/>
      <c r="AD36" s="624" t="s">
        <v>231</v>
      </c>
      <c r="AE36" s="624"/>
      <c r="AF36" s="624"/>
      <c r="AG36" s="624"/>
      <c r="AH36" s="624"/>
      <c r="AI36" s="624"/>
      <c r="AJ36" s="624"/>
      <c r="AK36" s="624"/>
      <c r="AL36" s="625" t="s">
        <v>181</v>
      </c>
      <c r="AM36" s="626"/>
      <c r="AN36" s="626"/>
      <c r="AO36" s="627"/>
      <c r="AQ36" s="697" t="s">
        <v>329</v>
      </c>
      <c r="AR36" s="698"/>
      <c r="AS36" s="698"/>
      <c r="AT36" s="698"/>
      <c r="AU36" s="698"/>
      <c r="AV36" s="698"/>
      <c r="AW36" s="698"/>
      <c r="AX36" s="698"/>
      <c r="AY36" s="699"/>
      <c r="AZ36" s="620">
        <v>635785</v>
      </c>
      <c r="BA36" s="621"/>
      <c r="BB36" s="621"/>
      <c r="BC36" s="621"/>
      <c r="BD36" s="656"/>
      <c r="BE36" s="656"/>
      <c r="BF36" s="679"/>
      <c r="BG36" s="635" t="s">
        <v>330</v>
      </c>
      <c r="BH36" s="636"/>
      <c r="BI36" s="636"/>
      <c r="BJ36" s="636"/>
      <c r="BK36" s="636"/>
      <c r="BL36" s="636"/>
      <c r="BM36" s="636"/>
      <c r="BN36" s="636"/>
      <c r="BO36" s="636"/>
      <c r="BP36" s="636"/>
      <c r="BQ36" s="636"/>
      <c r="BR36" s="636"/>
      <c r="BS36" s="636"/>
      <c r="BT36" s="636"/>
      <c r="BU36" s="637"/>
      <c r="BV36" s="620">
        <v>141931</v>
      </c>
      <c r="BW36" s="621"/>
      <c r="BX36" s="621"/>
      <c r="BY36" s="621"/>
      <c r="BZ36" s="621"/>
      <c r="CA36" s="621"/>
      <c r="CB36" s="630"/>
      <c r="CD36" s="635" t="s">
        <v>331</v>
      </c>
      <c r="CE36" s="636"/>
      <c r="CF36" s="636"/>
      <c r="CG36" s="636"/>
      <c r="CH36" s="636"/>
      <c r="CI36" s="636"/>
      <c r="CJ36" s="636"/>
      <c r="CK36" s="636"/>
      <c r="CL36" s="636"/>
      <c r="CM36" s="636"/>
      <c r="CN36" s="636"/>
      <c r="CO36" s="636"/>
      <c r="CP36" s="636"/>
      <c r="CQ36" s="637"/>
      <c r="CR36" s="620">
        <v>2067958</v>
      </c>
      <c r="CS36" s="621"/>
      <c r="CT36" s="621"/>
      <c r="CU36" s="621"/>
      <c r="CV36" s="621"/>
      <c r="CW36" s="621"/>
      <c r="CX36" s="621"/>
      <c r="CY36" s="622"/>
      <c r="CZ36" s="625">
        <v>8.3000000000000007</v>
      </c>
      <c r="DA36" s="654"/>
      <c r="DB36" s="654"/>
      <c r="DC36" s="658"/>
      <c r="DD36" s="629">
        <v>1265539</v>
      </c>
      <c r="DE36" s="621"/>
      <c r="DF36" s="621"/>
      <c r="DG36" s="621"/>
      <c r="DH36" s="621"/>
      <c r="DI36" s="621"/>
      <c r="DJ36" s="621"/>
      <c r="DK36" s="622"/>
      <c r="DL36" s="629">
        <v>588791</v>
      </c>
      <c r="DM36" s="621"/>
      <c r="DN36" s="621"/>
      <c r="DO36" s="621"/>
      <c r="DP36" s="621"/>
      <c r="DQ36" s="621"/>
      <c r="DR36" s="621"/>
      <c r="DS36" s="621"/>
      <c r="DT36" s="621"/>
      <c r="DU36" s="621"/>
      <c r="DV36" s="622"/>
      <c r="DW36" s="625">
        <v>4.5</v>
      </c>
      <c r="DX36" s="654"/>
      <c r="DY36" s="654"/>
      <c r="DZ36" s="654"/>
      <c r="EA36" s="654"/>
      <c r="EB36" s="654"/>
      <c r="EC36" s="655"/>
    </row>
    <row r="37" spans="2:133" ht="11.25" customHeight="1" x14ac:dyDescent="0.2">
      <c r="B37" s="617" t="s">
        <v>332</v>
      </c>
      <c r="C37" s="618"/>
      <c r="D37" s="618"/>
      <c r="E37" s="618"/>
      <c r="F37" s="618"/>
      <c r="G37" s="618"/>
      <c r="H37" s="618"/>
      <c r="I37" s="618"/>
      <c r="J37" s="618"/>
      <c r="K37" s="618"/>
      <c r="L37" s="618"/>
      <c r="M37" s="618"/>
      <c r="N37" s="618"/>
      <c r="O37" s="618"/>
      <c r="P37" s="618"/>
      <c r="Q37" s="619"/>
      <c r="R37" s="620">
        <v>514200</v>
      </c>
      <c r="S37" s="621"/>
      <c r="T37" s="621"/>
      <c r="U37" s="621"/>
      <c r="V37" s="621"/>
      <c r="W37" s="621"/>
      <c r="X37" s="621"/>
      <c r="Y37" s="622"/>
      <c r="Z37" s="623">
        <v>2</v>
      </c>
      <c r="AA37" s="623"/>
      <c r="AB37" s="623"/>
      <c r="AC37" s="623"/>
      <c r="AD37" s="624" t="s">
        <v>181</v>
      </c>
      <c r="AE37" s="624"/>
      <c r="AF37" s="624"/>
      <c r="AG37" s="624"/>
      <c r="AH37" s="624"/>
      <c r="AI37" s="624"/>
      <c r="AJ37" s="624"/>
      <c r="AK37" s="624"/>
      <c r="AL37" s="625" t="s">
        <v>175</v>
      </c>
      <c r="AM37" s="626"/>
      <c r="AN37" s="626"/>
      <c r="AO37" s="627"/>
      <c r="AQ37" s="697" t="s">
        <v>333</v>
      </c>
      <c r="AR37" s="698"/>
      <c r="AS37" s="698"/>
      <c r="AT37" s="698"/>
      <c r="AU37" s="698"/>
      <c r="AV37" s="698"/>
      <c r="AW37" s="698"/>
      <c r="AX37" s="698"/>
      <c r="AY37" s="699"/>
      <c r="AZ37" s="620">
        <v>563608</v>
      </c>
      <c r="BA37" s="621"/>
      <c r="BB37" s="621"/>
      <c r="BC37" s="621"/>
      <c r="BD37" s="656"/>
      <c r="BE37" s="656"/>
      <c r="BF37" s="679"/>
      <c r="BG37" s="635" t="s">
        <v>334</v>
      </c>
      <c r="BH37" s="636"/>
      <c r="BI37" s="636"/>
      <c r="BJ37" s="636"/>
      <c r="BK37" s="636"/>
      <c r="BL37" s="636"/>
      <c r="BM37" s="636"/>
      <c r="BN37" s="636"/>
      <c r="BO37" s="636"/>
      <c r="BP37" s="636"/>
      <c r="BQ37" s="636"/>
      <c r="BR37" s="636"/>
      <c r="BS37" s="636"/>
      <c r="BT37" s="636"/>
      <c r="BU37" s="637"/>
      <c r="BV37" s="620">
        <v>5941</v>
      </c>
      <c r="BW37" s="621"/>
      <c r="BX37" s="621"/>
      <c r="BY37" s="621"/>
      <c r="BZ37" s="621"/>
      <c r="CA37" s="621"/>
      <c r="CB37" s="630"/>
      <c r="CD37" s="635" t="s">
        <v>335</v>
      </c>
      <c r="CE37" s="636"/>
      <c r="CF37" s="636"/>
      <c r="CG37" s="636"/>
      <c r="CH37" s="636"/>
      <c r="CI37" s="636"/>
      <c r="CJ37" s="636"/>
      <c r="CK37" s="636"/>
      <c r="CL37" s="636"/>
      <c r="CM37" s="636"/>
      <c r="CN37" s="636"/>
      <c r="CO37" s="636"/>
      <c r="CP37" s="636"/>
      <c r="CQ37" s="637"/>
      <c r="CR37" s="620">
        <v>254773</v>
      </c>
      <c r="CS37" s="656"/>
      <c r="CT37" s="656"/>
      <c r="CU37" s="656"/>
      <c r="CV37" s="656"/>
      <c r="CW37" s="656"/>
      <c r="CX37" s="656"/>
      <c r="CY37" s="657"/>
      <c r="CZ37" s="625">
        <v>1</v>
      </c>
      <c r="DA37" s="654"/>
      <c r="DB37" s="654"/>
      <c r="DC37" s="658"/>
      <c r="DD37" s="629">
        <v>254773</v>
      </c>
      <c r="DE37" s="656"/>
      <c r="DF37" s="656"/>
      <c r="DG37" s="656"/>
      <c r="DH37" s="656"/>
      <c r="DI37" s="656"/>
      <c r="DJ37" s="656"/>
      <c r="DK37" s="657"/>
      <c r="DL37" s="629">
        <v>250874</v>
      </c>
      <c r="DM37" s="656"/>
      <c r="DN37" s="656"/>
      <c r="DO37" s="656"/>
      <c r="DP37" s="656"/>
      <c r="DQ37" s="656"/>
      <c r="DR37" s="656"/>
      <c r="DS37" s="656"/>
      <c r="DT37" s="656"/>
      <c r="DU37" s="656"/>
      <c r="DV37" s="657"/>
      <c r="DW37" s="625">
        <v>1.9</v>
      </c>
      <c r="DX37" s="654"/>
      <c r="DY37" s="654"/>
      <c r="DZ37" s="654"/>
      <c r="EA37" s="654"/>
      <c r="EB37" s="654"/>
      <c r="EC37" s="655"/>
    </row>
    <row r="38" spans="2:133" ht="11.25" customHeight="1" x14ac:dyDescent="0.2">
      <c r="B38" s="665" t="s">
        <v>336</v>
      </c>
      <c r="C38" s="666"/>
      <c r="D38" s="666"/>
      <c r="E38" s="666"/>
      <c r="F38" s="666"/>
      <c r="G38" s="666"/>
      <c r="H38" s="666"/>
      <c r="I38" s="666"/>
      <c r="J38" s="666"/>
      <c r="K38" s="666"/>
      <c r="L38" s="666"/>
      <c r="M38" s="666"/>
      <c r="N38" s="666"/>
      <c r="O38" s="666"/>
      <c r="P38" s="666"/>
      <c r="Q38" s="667"/>
      <c r="R38" s="700">
        <v>25282332</v>
      </c>
      <c r="S38" s="701"/>
      <c r="T38" s="701"/>
      <c r="U38" s="701"/>
      <c r="V38" s="701"/>
      <c r="W38" s="701"/>
      <c r="X38" s="701"/>
      <c r="Y38" s="702"/>
      <c r="Z38" s="703">
        <v>100</v>
      </c>
      <c r="AA38" s="703"/>
      <c r="AB38" s="703"/>
      <c r="AC38" s="703"/>
      <c r="AD38" s="704">
        <v>12571131</v>
      </c>
      <c r="AE38" s="704"/>
      <c r="AF38" s="704"/>
      <c r="AG38" s="704"/>
      <c r="AH38" s="704"/>
      <c r="AI38" s="704"/>
      <c r="AJ38" s="704"/>
      <c r="AK38" s="704"/>
      <c r="AL38" s="705">
        <v>100</v>
      </c>
      <c r="AM38" s="691"/>
      <c r="AN38" s="691"/>
      <c r="AO38" s="706"/>
      <c r="AQ38" s="697" t="s">
        <v>337</v>
      </c>
      <c r="AR38" s="698"/>
      <c r="AS38" s="698"/>
      <c r="AT38" s="698"/>
      <c r="AU38" s="698"/>
      <c r="AV38" s="698"/>
      <c r="AW38" s="698"/>
      <c r="AX38" s="698"/>
      <c r="AY38" s="699"/>
      <c r="AZ38" s="620">
        <v>382514</v>
      </c>
      <c r="BA38" s="621"/>
      <c r="BB38" s="621"/>
      <c r="BC38" s="621"/>
      <c r="BD38" s="656"/>
      <c r="BE38" s="656"/>
      <c r="BF38" s="679"/>
      <c r="BG38" s="635" t="s">
        <v>338</v>
      </c>
      <c r="BH38" s="636"/>
      <c r="BI38" s="636"/>
      <c r="BJ38" s="636"/>
      <c r="BK38" s="636"/>
      <c r="BL38" s="636"/>
      <c r="BM38" s="636"/>
      <c r="BN38" s="636"/>
      <c r="BO38" s="636"/>
      <c r="BP38" s="636"/>
      <c r="BQ38" s="636"/>
      <c r="BR38" s="636"/>
      <c r="BS38" s="636"/>
      <c r="BT38" s="636"/>
      <c r="BU38" s="637"/>
      <c r="BV38" s="620">
        <v>11113</v>
      </c>
      <c r="BW38" s="621"/>
      <c r="BX38" s="621"/>
      <c r="BY38" s="621"/>
      <c r="BZ38" s="621"/>
      <c r="CA38" s="621"/>
      <c r="CB38" s="630"/>
      <c r="CD38" s="635" t="s">
        <v>339</v>
      </c>
      <c r="CE38" s="636"/>
      <c r="CF38" s="636"/>
      <c r="CG38" s="636"/>
      <c r="CH38" s="636"/>
      <c r="CI38" s="636"/>
      <c r="CJ38" s="636"/>
      <c r="CK38" s="636"/>
      <c r="CL38" s="636"/>
      <c r="CM38" s="636"/>
      <c r="CN38" s="636"/>
      <c r="CO38" s="636"/>
      <c r="CP38" s="636"/>
      <c r="CQ38" s="637"/>
      <c r="CR38" s="620">
        <v>2399345</v>
      </c>
      <c r="CS38" s="621"/>
      <c r="CT38" s="621"/>
      <c r="CU38" s="621"/>
      <c r="CV38" s="621"/>
      <c r="CW38" s="621"/>
      <c r="CX38" s="621"/>
      <c r="CY38" s="622"/>
      <c r="CZ38" s="625">
        <v>9.6999999999999993</v>
      </c>
      <c r="DA38" s="654"/>
      <c r="DB38" s="654"/>
      <c r="DC38" s="658"/>
      <c r="DD38" s="629">
        <v>2065021</v>
      </c>
      <c r="DE38" s="621"/>
      <c r="DF38" s="621"/>
      <c r="DG38" s="621"/>
      <c r="DH38" s="621"/>
      <c r="DI38" s="621"/>
      <c r="DJ38" s="621"/>
      <c r="DK38" s="622"/>
      <c r="DL38" s="629">
        <v>1915896</v>
      </c>
      <c r="DM38" s="621"/>
      <c r="DN38" s="621"/>
      <c r="DO38" s="621"/>
      <c r="DP38" s="621"/>
      <c r="DQ38" s="621"/>
      <c r="DR38" s="621"/>
      <c r="DS38" s="621"/>
      <c r="DT38" s="621"/>
      <c r="DU38" s="621"/>
      <c r="DV38" s="622"/>
      <c r="DW38" s="625">
        <v>14.6</v>
      </c>
      <c r="DX38" s="654"/>
      <c r="DY38" s="654"/>
      <c r="DZ38" s="654"/>
      <c r="EA38" s="654"/>
      <c r="EB38" s="654"/>
      <c r="EC38" s="655"/>
    </row>
    <row r="39" spans="2:133" ht="11.25" customHeight="1" x14ac:dyDescent="0.2">
      <c r="AQ39" s="697" t="s">
        <v>340</v>
      </c>
      <c r="AR39" s="698"/>
      <c r="AS39" s="698"/>
      <c r="AT39" s="698"/>
      <c r="AU39" s="698"/>
      <c r="AV39" s="698"/>
      <c r="AW39" s="698"/>
      <c r="AX39" s="698"/>
      <c r="AY39" s="699"/>
      <c r="AZ39" s="620" t="s">
        <v>231</v>
      </c>
      <c r="BA39" s="621"/>
      <c r="BB39" s="621"/>
      <c r="BC39" s="621"/>
      <c r="BD39" s="656"/>
      <c r="BE39" s="656"/>
      <c r="BF39" s="679"/>
      <c r="BG39" s="711" t="s">
        <v>341</v>
      </c>
      <c r="BH39" s="712"/>
      <c r="BI39" s="712"/>
      <c r="BJ39" s="712"/>
      <c r="BK39" s="712"/>
      <c r="BL39" s="214"/>
      <c r="BM39" s="636" t="s">
        <v>342</v>
      </c>
      <c r="BN39" s="636"/>
      <c r="BO39" s="636"/>
      <c r="BP39" s="636"/>
      <c r="BQ39" s="636"/>
      <c r="BR39" s="636"/>
      <c r="BS39" s="636"/>
      <c r="BT39" s="636"/>
      <c r="BU39" s="637"/>
      <c r="BV39" s="620">
        <v>116</v>
      </c>
      <c r="BW39" s="621"/>
      <c r="BX39" s="621"/>
      <c r="BY39" s="621"/>
      <c r="BZ39" s="621"/>
      <c r="CA39" s="621"/>
      <c r="CB39" s="630"/>
      <c r="CD39" s="635" t="s">
        <v>343</v>
      </c>
      <c r="CE39" s="636"/>
      <c r="CF39" s="636"/>
      <c r="CG39" s="636"/>
      <c r="CH39" s="636"/>
      <c r="CI39" s="636"/>
      <c r="CJ39" s="636"/>
      <c r="CK39" s="636"/>
      <c r="CL39" s="636"/>
      <c r="CM39" s="636"/>
      <c r="CN39" s="636"/>
      <c r="CO39" s="636"/>
      <c r="CP39" s="636"/>
      <c r="CQ39" s="637"/>
      <c r="CR39" s="620">
        <v>2355965</v>
      </c>
      <c r="CS39" s="656"/>
      <c r="CT39" s="656"/>
      <c r="CU39" s="656"/>
      <c r="CV39" s="656"/>
      <c r="CW39" s="656"/>
      <c r="CX39" s="656"/>
      <c r="CY39" s="657"/>
      <c r="CZ39" s="625">
        <v>9.5</v>
      </c>
      <c r="DA39" s="654"/>
      <c r="DB39" s="654"/>
      <c r="DC39" s="658"/>
      <c r="DD39" s="629">
        <v>2281722</v>
      </c>
      <c r="DE39" s="656"/>
      <c r="DF39" s="656"/>
      <c r="DG39" s="656"/>
      <c r="DH39" s="656"/>
      <c r="DI39" s="656"/>
      <c r="DJ39" s="656"/>
      <c r="DK39" s="657"/>
      <c r="DL39" s="629" t="s">
        <v>181</v>
      </c>
      <c r="DM39" s="656"/>
      <c r="DN39" s="656"/>
      <c r="DO39" s="656"/>
      <c r="DP39" s="656"/>
      <c r="DQ39" s="656"/>
      <c r="DR39" s="656"/>
      <c r="DS39" s="656"/>
      <c r="DT39" s="656"/>
      <c r="DU39" s="656"/>
      <c r="DV39" s="657"/>
      <c r="DW39" s="625" t="s">
        <v>231</v>
      </c>
      <c r="DX39" s="654"/>
      <c r="DY39" s="654"/>
      <c r="DZ39" s="654"/>
      <c r="EA39" s="654"/>
      <c r="EB39" s="654"/>
      <c r="EC39" s="655"/>
    </row>
    <row r="40" spans="2:133" ht="11.25" customHeight="1" x14ac:dyDescent="0.2">
      <c r="AQ40" s="697" t="s">
        <v>344</v>
      </c>
      <c r="AR40" s="698"/>
      <c r="AS40" s="698"/>
      <c r="AT40" s="698"/>
      <c r="AU40" s="698"/>
      <c r="AV40" s="698"/>
      <c r="AW40" s="698"/>
      <c r="AX40" s="698"/>
      <c r="AY40" s="699"/>
      <c r="AZ40" s="620">
        <v>535356</v>
      </c>
      <c r="BA40" s="621"/>
      <c r="BB40" s="621"/>
      <c r="BC40" s="621"/>
      <c r="BD40" s="656"/>
      <c r="BE40" s="656"/>
      <c r="BF40" s="679"/>
      <c r="BG40" s="711"/>
      <c r="BH40" s="712"/>
      <c r="BI40" s="712"/>
      <c r="BJ40" s="712"/>
      <c r="BK40" s="712"/>
      <c r="BL40" s="214"/>
      <c r="BM40" s="636" t="s">
        <v>345</v>
      </c>
      <c r="BN40" s="636"/>
      <c r="BO40" s="636"/>
      <c r="BP40" s="636"/>
      <c r="BQ40" s="636"/>
      <c r="BR40" s="636"/>
      <c r="BS40" s="636"/>
      <c r="BT40" s="636"/>
      <c r="BU40" s="637"/>
      <c r="BV40" s="620">
        <v>143</v>
      </c>
      <c r="BW40" s="621"/>
      <c r="BX40" s="621"/>
      <c r="BY40" s="621"/>
      <c r="BZ40" s="621"/>
      <c r="CA40" s="621"/>
      <c r="CB40" s="630"/>
      <c r="CD40" s="635" t="s">
        <v>346</v>
      </c>
      <c r="CE40" s="636"/>
      <c r="CF40" s="636"/>
      <c r="CG40" s="636"/>
      <c r="CH40" s="636"/>
      <c r="CI40" s="636"/>
      <c r="CJ40" s="636"/>
      <c r="CK40" s="636"/>
      <c r="CL40" s="636"/>
      <c r="CM40" s="636"/>
      <c r="CN40" s="636"/>
      <c r="CO40" s="636"/>
      <c r="CP40" s="636"/>
      <c r="CQ40" s="637"/>
      <c r="CR40" s="620">
        <v>419222</v>
      </c>
      <c r="CS40" s="621"/>
      <c r="CT40" s="621"/>
      <c r="CU40" s="621"/>
      <c r="CV40" s="621"/>
      <c r="CW40" s="621"/>
      <c r="CX40" s="621"/>
      <c r="CY40" s="622"/>
      <c r="CZ40" s="625">
        <v>1.7</v>
      </c>
      <c r="DA40" s="654"/>
      <c r="DB40" s="654"/>
      <c r="DC40" s="658"/>
      <c r="DD40" s="629">
        <v>6972</v>
      </c>
      <c r="DE40" s="621"/>
      <c r="DF40" s="621"/>
      <c r="DG40" s="621"/>
      <c r="DH40" s="621"/>
      <c r="DI40" s="621"/>
      <c r="DJ40" s="621"/>
      <c r="DK40" s="622"/>
      <c r="DL40" s="629" t="s">
        <v>181</v>
      </c>
      <c r="DM40" s="621"/>
      <c r="DN40" s="621"/>
      <c r="DO40" s="621"/>
      <c r="DP40" s="621"/>
      <c r="DQ40" s="621"/>
      <c r="DR40" s="621"/>
      <c r="DS40" s="621"/>
      <c r="DT40" s="621"/>
      <c r="DU40" s="621"/>
      <c r="DV40" s="622"/>
      <c r="DW40" s="625" t="s">
        <v>181</v>
      </c>
      <c r="DX40" s="654"/>
      <c r="DY40" s="654"/>
      <c r="DZ40" s="654"/>
      <c r="EA40" s="654"/>
      <c r="EB40" s="654"/>
      <c r="EC40" s="655"/>
    </row>
    <row r="41" spans="2:133" ht="11.25" customHeight="1" x14ac:dyDescent="0.2">
      <c r="AQ41" s="707" t="s">
        <v>347</v>
      </c>
      <c r="AR41" s="708"/>
      <c r="AS41" s="708"/>
      <c r="AT41" s="708"/>
      <c r="AU41" s="708"/>
      <c r="AV41" s="708"/>
      <c r="AW41" s="708"/>
      <c r="AX41" s="708"/>
      <c r="AY41" s="709"/>
      <c r="AZ41" s="700">
        <v>1228204</v>
      </c>
      <c r="BA41" s="701"/>
      <c r="BB41" s="701"/>
      <c r="BC41" s="701"/>
      <c r="BD41" s="690"/>
      <c r="BE41" s="690"/>
      <c r="BF41" s="692"/>
      <c r="BG41" s="713"/>
      <c r="BH41" s="714"/>
      <c r="BI41" s="714"/>
      <c r="BJ41" s="714"/>
      <c r="BK41" s="714"/>
      <c r="BL41" s="215"/>
      <c r="BM41" s="645" t="s">
        <v>348</v>
      </c>
      <c r="BN41" s="645"/>
      <c r="BO41" s="645"/>
      <c r="BP41" s="645"/>
      <c r="BQ41" s="645"/>
      <c r="BR41" s="645"/>
      <c r="BS41" s="645"/>
      <c r="BT41" s="645"/>
      <c r="BU41" s="646"/>
      <c r="BV41" s="700">
        <v>269</v>
      </c>
      <c r="BW41" s="701"/>
      <c r="BX41" s="701"/>
      <c r="BY41" s="701"/>
      <c r="BZ41" s="701"/>
      <c r="CA41" s="701"/>
      <c r="CB41" s="710"/>
      <c r="CD41" s="635" t="s">
        <v>349</v>
      </c>
      <c r="CE41" s="636"/>
      <c r="CF41" s="636"/>
      <c r="CG41" s="636"/>
      <c r="CH41" s="636"/>
      <c r="CI41" s="636"/>
      <c r="CJ41" s="636"/>
      <c r="CK41" s="636"/>
      <c r="CL41" s="636"/>
      <c r="CM41" s="636"/>
      <c r="CN41" s="636"/>
      <c r="CO41" s="636"/>
      <c r="CP41" s="636"/>
      <c r="CQ41" s="637"/>
      <c r="CR41" s="620" t="s">
        <v>253</v>
      </c>
      <c r="CS41" s="656"/>
      <c r="CT41" s="656"/>
      <c r="CU41" s="656"/>
      <c r="CV41" s="656"/>
      <c r="CW41" s="656"/>
      <c r="CX41" s="656"/>
      <c r="CY41" s="657"/>
      <c r="CZ41" s="625" t="s">
        <v>181</v>
      </c>
      <c r="DA41" s="654"/>
      <c r="DB41" s="654"/>
      <c r="DC41" s="658"/>
      <c r="DD41" s="629" t="s">
        <v>181</v>
      </c>
      <c r="DE41" s="656"/>
      <c r="DF41" s="656"/>
      <c r="DG41" s="656"/>
      <c r="DH41" s="656"/>
      <c r="DI41" s="656"/>
      <c r="DJ41" s="656"/>
      <c r="DK41" s="657"/>
      <c r="DL41" s="715"/>
      <c r="DM41" s="716"/>
      <c r="DN41" s="716"/>
      <c r="DO41" s="716"/>
      <c r="DP41" s="716"/>
      <c r="DQ41" s="716"/>
      <c r="DR41" s="716"/>
      <c r="DS41" s="716"/>
      <c r="DT41" s="716"/>
      <c r="DU41" s="716"/>
      <c r="DV41" s="717"/>
      <c r="DW41" s="718"/>
      <c r="DX41" s="719"/>
      <c r="DY41" s="719"/>
      <c r="DZ41" s="719"/>
      <c r="EA41" s="719"/>
      <c r="EB41" s="719"/>
      <c r="EC41" s="720"/>
    </row>
    <row r="42" spans="2:133" ht="11.25" customHeight="1" x14ac:dyDescent="0.2">
      <c r="B42" s="208" t="s">
        <v>350</v>
      </c>
      <c r="C42" s="208"/>
      <c r="D42" s="208"/>
      <c r="E42" s="208"/>
      <c r="F42" s="208"/>
      <c r="G42" s="208"/>
      <c r="H42" s="208"/>
      <c r="I42" s="208"/>
      <c r="J42" s="208"/>
      <c r="K42" s="208"/>
      <c r="L42" s="208"/>
      <c r="M42" s="208"/>
      <c r="N42" s="208"/>
      <c r="O42" s="208"/>
      <c r="P42" s="208"/>
      <c r="Q42" s="208"/>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BV42" s="217"/>
      <c r="BW42" s="217"/>
      <c r="BX42" s="217"/>
      <c r="BY42" s="217"/>
      <c r="BZ42" s="217"/>
      <c r="CA42" s="217"/>
      <c r="CB42" s="217"/>
      <c r="CD42" s="617" t="s">
        <v>351</v>
      </c>
      <c r="CE42" s="618"/>
      <c r="CF42" s="618"/>
      <c r="CG42" s="618"/>
      <c r="CH42" s="618"/>
      <c r="CI42" s="618"/>
      <c r="CJ42" s="618"/>
      <c r="CK42" s="618"/>
      <c r="CL42" s="618"/>
      <c r="CM42" s="618"/>
      <c r="CN42" s="618"/>
      <c r="CO42" s="618"/>
      <c r="CP42" s="618"/>
      <c r="CQ42" s="619"/>
      <c r="CR42" s="620">
        <v>3112864</v>
      </c>
      <c r="CS42" s="621"/>
      <c r="CT42" s="621"/>
      <c r="CU42" s="621"/>
      <c r="CV42" s="621"/>
      <c r="CW42" s="621"/>
      <c r="CX42" s="621"/>
      <c r="CY42" s="622"/>
      <c r="CZ42" s="625">
        <v>12.6</v>
      </c>
      <c r="DA42" s="626"/>
      <c r="DB42" s="626"/>
      <c r="DC42" s="721"/>
      <c r="DD42" s="629">
        <v>368615</v>
      </c>
      <c r="DE42" s="621"/>
      <c r="DF42" s="621"/>
      <c r="DG42" s="621"/>
      <c r="DH42" s="621"/>
      <c r="DI42" s="621"/>
      <c r="DJ42" s="621"/>
      <c r="DK42" s="622"/>
      <c r="DL42" s="715"/>
      <c r="DM42" s="716"/>
      <c r="DN42" s="716"/>
      <c r="DO42" s="716"/>
      <c r="DP42" s="716"/>
      <c r="DQ42" s="716"/>
      <c r="DR42" s="716"/>
      <c r="DS42" s="716"/>
      <c r="DT42" s="716"/>
      <c r="DU42" s="716"/>
      <c r="DV42" s="717"/>
      <c r="DW42" s="718"/>
      <c r="DX42" s="719"/>
      <c r="DY42" s="719"/>
      <c r="DZ42" s="719"/>
      <c r="EA42" s="719"/>
      <c r="EB42" s="719"/>
      <c r="EC42" s="720"/>
    </row>
    <row r="43" spans="2:133" ht="11.25" customHeight="1" x14ac:dyDescent="0.2">
      <c r="B43" s="218" t="s">
        <v>352</v>
      </c>
      <c r="C43" s="208"/>
      <c r="D43" s="208"/>
      <c r="E43" s="208"/>
      <c r="F43" s="208"/>
      <c r="G43" s="208"/>
      <c r="H43" s="208"/>
      <c r="I43" s="208"/>
      <c r="J43" s="208"/>
      <c r="K43" s="208"/>
      <c r="L43" s="208"/>
      <c r="M43" s="208"/>
      <c r="N43" s="208"/>
      <c r="O43" s="208"/>
      <c r="P43" s="208"/>
      <c r="Q43" s="208"/>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CD43" s="617" t="s">
        <v>353</v>
      </c>
      <c r="CE43" s="618"/>
      <c r="CF43" s="618"/>
      <c r="CG43" s="618"/>
      <c r="CH43" s="618"/>
      <c r="CI43" s="618"/>
      <c r="CJ43" s="618"/>
      <c r="CK43" s="618"/>
      <c r="CL43" s="618"/>
      <c r="CM43" s="618"/>
      <c r="CN43" s="618"/>
      <c r="CO43" s="618"/>
      <c r="CP43" s="618"/>
      <c r="CQ43" s="619"/>
      <c r="CR43" s="620">
        <v>45708</v>
      </c>
      <c r="CS43" s="656"/>
      <c r="CT43" s="656"/>
      <c r="CU43" s="656"/>
      <c r="CV43" s="656"/>
      <c r="CW43" s="656"/>
      <c r="CX43" s="656"/>
      <c r="CY43" s="657"/>
      <c r="CZ43" s="625">
        <v>0.2</v>
      </c>
      <c r="DA43" s="654"/>
      <c r="DB43" s="654"/>
      <c r="DC43" s="658"/>
      <c r="DD43" s="629">
        <v>45458</v>
      </c>
      <c r="DE43" s="656"/>
      <c r="DF43" s="656"/>
      <c r="DG43" s="656"/>
      <c r="DH43" s="656"/>
      <c r="DI43" s="656"/>
      <c r="DJ43" s="656"/>
      <c r="DK43" s="657"/>
      <c r="DL43" s="715"/>
      <c r="DM43" s="716"/>
      <c r="DN43" s="716"/>
      <c r="DO43" s="716"/>
      <c r="DP43" s="716"/>
      <c r="DQ43" s="716"/>
      <c r="DR43" s="716"/>
      <c r="DS43" s="716"/>
      <c r="DT43" s="716"/>
      <c r="DU43" s="716"/>
      <c r="DV43" s="717"/>
      <c r="DW43" s="718"/>
      <c r="DX43" s="719"/>
      <c r="DY43" s="719"/>
      <c r="DZ43" s="719"/>
      <c r="EA43" s="719"/>
      <c r="EB43" s="719"/>
      <c r="EC43" s="720"/>
    </row>
    <row r="44" spans="2:133" ht="11.25" customHeight="1" x14ac:dyDescent="0.2">
      <c r="B44" s="219" t="s">
        <v>354</v>
      </c>
      <c r="CD44" s="732" t="s">
        <v>305</v>
      </c>
      <c r="CE44" s="733"/>
      <c r="CF44" s="617" t="s">
        <v>355</v>
      </c>
      <c r="CG44" s="618"/>
      <c r="CH44" s="618"/>
      <c r="CI44" s="618"/>
      <c r="CJ44" s="618"/>
      <c r="CK44" s="618"/>
      <c r="CL44" s="618"/>
      <c r="CM44" s="618"/>
      <c r="CN44" s="618"/>
      <c r="CO44" s="618"/>
      <c r="CP44" s="618"/>
      <c r="CQ44" s="619"/>
      <c r="CR44" s="620">
        <v>3112864</v>
      </c>
      <c r="CS44" s="621"/>
      <c r="CT44" s="621"/>
      <c r="CU44" s="621"/>
      <c r="CV44" s="621"/>
      <c r="CW44" s="621"/>
      <c r="CX44" s="621"/>
      <c r="CY44" s="622"/>
      <c r="CZ44" s="625">
        <v>12.6</v>
      </c>
      <c r="DA44" s="626"/>
      <c r="DB44" s="626"/>
      <c r="DC44" s="721"/>
      <c r="DD44" s="629">
        <v>368615</v>
      </c>
      <c r="DE44" s="621"/>
      <c r="DF44" s="621"/>
      <c r="DG44" s="621"/>
      <c r="DH44" s="621"/>
      <c r="DI44" s="621"/>
      <c r="DJ44" s="621"/>
      <c r="DK44" s="622"/>
      <c r="DL44" s="715"/>
      <c r="DM44" s="716"/>
      <c r="DN44" s="716"/>
      <c r="DO44" s="716"/>
      <c r="DP44" s="716"/>
      <c r="DQ44" s="716"/>
      <c r="DR44" s="716"/>
      <c r="DS44" s="716"/>
      <c r="DT44" s="716"/>
      <c r="DU44" s="716"/>
      <c r="DV44" s="717"/>
      <c r="DW44" s="718"/>
      <c r="DX44" s="719"/>
      <c r="DY44" s="719"/>
      <c r="DZ44" s="719"/>
      <c r="EA44" s="719"/>
      <c r="EB44" s="719"/>
      <c r="EC44" s="720"/>
    </row>
    <row r="45" spans="2:133" ht="11.25" customHeight="1" x14ac:dyDescent="0.2">
      <c r="CD45" s="734"/>
      <c r="CE45" s="735"/>
      <c r="CF45" s="617" t="s">
        <v>356</v>
      </c>
      <c r="CG45" s="618"/>
      <c r="CH45" s="618"/>
      <c r="CI45" s="618"/>
      <c r="CJ45" s="618"/>
      <c r="CK45" s="618"/>
      <c r="CL45" s="618"/>
      <c r="CM45" s="618"/>
      <c r="CN45" s="618"/>
      <c r="CO45" s="618"/>
      <c r="CP45" s="618"/>
      <c r="CQ45" s="619"/>
      <c r="CR45" s="620">
        <v>1519083</v>
      </c>
      <c r="CS45" s="656"/>
      <c r="CT45" s="656"/>
      <c r="CU45" s="656"/>
      <c r="CV45" s="656"/>
      <c r="CW45" s="656"/>
      <c r="CX45" s="656"/>
      <c r="CY45" s="657"/>
      <c r="CZ45" s="625">
        <v>6.1</v>
      </c>
      <c r="DA45" s="654"/>
      <c r="DB45" s="654"/>
      <c r="DC45" s="658"/>
      <c r="DD45" s="629">
        <v>39042</v>
      </c>
      <c r="DE45" s="656"/>
      <c r="DF45" s="656"/>
      <c r="DG45" s="656"/>
      <c r="DH45" s="656"/>
      <c r="DI45" s="656"/>
      <c r="DJ45" s="656"/>
      <c r="DK45" s="657"/>
      <c r="DL45" s="715"/>
      <c r="DM45" s="716"/>
      <c r="DN45" s="716"/>
      <c r="DO45" s="716"/>
      <c r="DP45" s="716"/>
      <c r="DQ45" s="716"/>
      <c r="DR45" s="716"/>
      <c r="DS45" s="716"/>
      <c r="DT45" s="716"/>
      <c r="DU45" s="716"/>
      <c r="DV45" s="717"/>
      <c r="DW45" s="718"/>
      <c r="DX45" s="719"/>
      <c r="DY45" s="719"/>
      <c r="DZ45" s="719"/>
      <c r="EA45" s="719"/>
      <c r="EB45" s="719"/>
      <c r="EC45" s="720"/>
    </row>
    <row r="46" spans="2:133" ht="11.25" customHeight="1" x14ac:dyDescent="0.2">
      <c r="CD46" s="734"/>
      <c r="CE46" s="735"/>
      <c r="CF46" s="617" t="s">
        <v>357</v>
      </c>
      <c r="CG46" s="618"/>
      <c r="CH46" s="618"/>
      <c r="CI46" s="618"/>
      <c r="CJ46" s="618"/>
      <c r="CK46" s="618"/>
      <c r="CL46" s="618"/>
      <c r="CM46" s="618"/>
      <c r="CN46" s="618"/>
      <c r="CO46" s="618"/>
      <c r="CP46" s="618"/>
      <c r="CQ46" s="619"/>
      <c r="CR46" s="620">
        <v>1501088</v>
      </c>
      <c r="CS46" s="621"/>
      <c r="CT46" s="621"/>
      <c r="CU46" s="621"/>
      <c r="CV46" s="621"/>
      <c r="CW46" s="621"/>
      <c r="CX46" s="621"/>
      <c r="CY46" s="622"/>
      <c r="CZ46" s="625">
        <v>6.1</v>
      </c>
      <c r="DA46" s="626"/>
      <c r="DB46" s="626"/>
      <c r="DC46" s="721"/>
      <c r="DD46" s="629">
        <v>322580</v>
      </c>
      <c r="DE46" s="621"/>
      <c r="DF46" s="621"/>
      <c r="DG46" s="621"/>
      <c r="DH46" s="621"/>
      <c r="DI46" s="621"/>
      <c r="DJ46" s="621"/>
      <c r="DK46" s="622"/>
      <c r="DL46" s="715"/>
      <c r="DM46" s="716"/>
      <c r="DN46" s="716"/>
      <c r="DO46" s="716"/>
      <c r="DP46" s="716"/>
      <c r="DQ46" s="716"/>
      <c r="DR46" s="716"/>
      <c r="DS46" s="716"/>
      <c r="DT46" s="716"/>
      <c r="DU46" s="716"/>
      <c r="DV46" s="717"/>
      <c r="DW46" s="718"/>
      <c r="DX46" s="719"/>
      <c r="DY46" s="719"/>
      <c r="DZ46" s="719"/>
      <c r="EA46" s="719"/>
      <c r="EB46" s="719"/>
      <c r="EC46" s="720"/>
    </row>
    <row r="47" spans="2:133" ht="11.25" customHeight="1" x14ac:dyDescent="0.2">
      <c r="CD47" s="734"/>
      <c r="CE47" s="735"/>
      <c r="CF47" s="617" t="s">
        <v>358</v>
      </c>
      <c r="CG47" s="618"/>
      <c r="CH47" s="618"/>
      <c r="CI47" s="618"/>
      <c r="CJ47" s="618"/>
      <c r="CK47" s="618"/>
      <c r="CL47" s="618"/>
      <c r="CM47" s="618"/>
      <c r="CN47" s="618"/>
      <c r="CO47" s="618"/>
      <c r="CP47" s="618"/>
      <c r="CQ47" s="619"/>
      <c r="CR47" s="620" t="s">
        <v>181</v>
      </c>
      <c r="CS47" s="656"/>
      <c r="CT47" s="656"/>
      <c r="CU47" s="656"/>
      <c r="CV47" s="656"/>
      <c r="CW47" s="656"/>
      <c r="CX47" s="656"/>
      <c r="CY47" s="657"/>
      <c r="CZ47" s="625" t="s">
        <v>231</v>
      </c>
      <c r="DA47" s="654"/>
      <c r="DB47" s="654"/>
      <c r="DC47" s="658"/>
      <c r="DD47" s="629" t="s">
        <v>181</v>
      </c>
      <c r="DE47" s="656"/>
      <c r="DF47" s="656"/>
      <c r="DG47" s="656"/>
      <c r="DH47" s="656"/>
      <c r="DI47" s="656"/>
      <c r="DJ47" s="656"/>
      <c r="DK47" s="657"/>
      <c r="DL47" s="715"/>
      <c r="DM47" s="716"/>
      <c r="DN47" s="716"/>
      <c r="DO47" s="716"/>
      <c r="DP47" s="716"/>
      <c r="DQ47" s="716"/>
      <c r="DR47" s="716"/>
      <c r="DS47" s="716"/>
      <c r="DT47" s="716"/>
      <c r="DU47" s="716"/>
      <c r="DV47" s="717"/>
      <c r="DW47" s="718"/>
      <c r="DX47" s="719"/>
      <c r="DY47" s="719"/>
      <c r="DZ47" s="719"/>
      <c r="EA47" s="719"/>
      <c r="EB47" s="719"/>
      <c r="EC47" s="720"/>
    </row>
    <row r="48" spans="2:133" ht="10.8" x14ac:dyDescent="0.2">
      <c r="CD48" s="736"/>
      <c r="CE48" s="737"/>
      <c r="CF48" s="617" t="s">
        <v>359</v>
      </c>
      <c r="CG48" s="618"/>
      <c r="CH48" s="618"/>
      <c r="CI48" s="618"/>
      <c r="CJ48" s="618"/>
      <c r="CK48" s="618"/>
      <c r="CL48" s="618"/>
      <c r="CM48" s="618"/>
      <c r="CN48" s="618"/>
      <c r="CO48" s="618"/>
      <c r="CP48" s="618"/>
      <c r="CQ48" s="619"/>
      <c r="CR48" s="620" t="s">
        <v>231</v>
      </c>
      <c r="CS48" s="621"/>
      <c r="CT48" s="621"/>
      <c r="CU48" s="621"/>
      <c r="CV48" s="621"/>
      <c r="CW48" s="621"/>
      <c r="CX48" s="621"/>
      <c r="CY48" s="622"/>
      <c r="CZ48" s="625" t="s">
        <v>175</v>
      </c>
      <c r="DA48" s="626"/>
      <c r="DB48" s="626"/>
      <c r="DC48" s="721"/>
      <c r="DD48" s="629" t="s">
        <v>231</v>
      </c>
      <c r="DE48" s="621"/>
      <c r="DF48" s="621"/>
      <c r="DG48" s="621"/>
      <c r="DH48" s="621"/>
      <c r="DI48" s="621"/>
      <c r="DJ48" s="621"/>
      <c r="DK48" s="622"/>
      <c r="DL48" s="715"/>
      <c r="DM48" s="716"/>
      <c r="DN48" s="716"/>
      <c r="DO48" s="716"/>
      <c r="DP48" s="716"/>
      <c r="DQ48" s="716"/>
      <c r="DR48" s="716"/>
      <c r="DS48" s="716"/>
      <c r="DT48" s="716"/>
      <c r="DU48" s="716"/>
      <c r="DV48" s="717"/>
      <c r="DW48" s="718"/>
      <c r="DX48" s="719"/>
      <c r="DY48" s="719"/>
      <c r="DZ48" s="719"/>
      <c r="EA48" s="719"/>
      <c r="EB48" s="719"/>
      <c r="EC48" s="720"/>
    </row>
    <row r="49" spans="82:133" ht="11.25" customHeight="1" x14ac:dyDescent="0.2">
      <c r="CD49" s="665" t="s">
        <v>360</v>
      </c>
      <c r="CE49" s="666"/>
      <c r="CF49" s="666"/>
      <c r="CG49" s="666"/>
      <c r="CH49" s="666"/>
      <c r="CI49" s="666"/>
      <c r="CJ49" s="666"/>
      <c r="CK49" s="666"/>
      <c r="CL49" s="666"/>
      <c r="CM49" s="666"/>
      <c r="CN49" s="666"/>
      <c r="CO49" s="666"/>
      <c r="CP49" s="666"/>
      <c r="CQ49" s="667"/>
      <c r="CR49" s="700">
        <v>24795333</v>
      </c>
      <c r="CS49" s="690"/>
      <c r="CT49" s="690"/>
      <c r="CU49" s="690"/>
      <c r="CV49" s="690"/>
      <c r="CW49" s="690"/>
      <c r="CX49" s="690"/>
      <c r="CY49" s="722"/>
      <c r="CZ49" s="705">
        <v>100</v>
      </c>
      <c r="DA49" s="723"/>
      <c r="DB49" s="723"/>
      <c r="DC49" s="724"/>
      <c r="DD49" s="725">
        <v>16318497</v>
      </c>
      <c r="DE49" s="690"/>
      <c r="DF49" s="690"/>
      <c r="DG49" s="690"/>
      <c r="DH49" s="690"/>
      <c r="DI49" s="690"/>
      <c r="DJ49" s="690"/>
      <c r="DK49" s="722"/>
      <c r="DL49" s="726"/>
      <c r="DM49" s="727"/>
      <c r="DN49" s="727"/>
      <c r="DO49" s="727"/>
      <c r="DP49" s="727"/>
      <c r="DQ49" s="727"/>
      <c r="DR49" s="727"/>
      <c r="DS49" s="727"/>
      <c r="DT49" s="727"/>
      <c r="DU49" s="727"/>
      <c r="DV49" s="728"/>
      <c r="DW49" s="729"/>
      <c r="DX49" s="730"/>
      <c r="DY49" s="730"/>
      <c r="DZ49" s="730"/>
      <c r="EA49" s="730"/>
      <c r="EB49" s="730"/>
      <c r="EC49" s="731"/>
    </row>
    <row r="50" spans="82:133" ht="10.8" hidden="1" x14ac:dyDescent="0.2"/>
    <row r="51" spans="82:133" ht="10.8" hidden="1" x14ac:dyDescent="0.2"/>
    <row r="52" spans="82:133" ht="10.8" hidden="1" x14ac:dyDescent="0.2"/>
    <row r="53" spans="82:133" ht="10.8" hidden="1" x14ac:dyDescent="0.2"/>
  </sheetData>
  <sheetProtection algorithmName="SHA-512" hashValue="T7F00jBpC5TMQLJZEdEaS8WtJMw8/TfRkzhGN+hWMV6YXMrmbMOKsPZNQ2znkZQku48074cP4/ETFJqg5XBrYQ==" saltValue="/L5nAan5xl/1f4Udt/oS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1.1811023622047245"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workbookViewId="0">
      <selection activeCell="BQ5" sqref="BQ5:CG6"/>
    </sheetView>
  </sheetViews>
  <sheetFormatPr defaultColWidth="0" defaultRowHeight="13.2" zeroHeight="1" x14ac:dyDescent="0.2"/>
  <cols>
    <col min="1" max="130" width="2.77734375" style="268" customWidth="1"/>
    <col min="131" max="131" width="1.6640625" style="268" customWidth="1"/>
    <col min="132" max="16384" width="9" style="268" hidden="1"/>
  </cols>
  <sheetData>
    <row r="1" spans="1:131" s="226" customFormat="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3"/>
      <c r="DQ1" s="224"/>
      <c r="DR1" s="224"/>
      <c r="DS1" s="224"/>
      <c r="DT1" s="224"/>
      <c r="DU1" s="224"/>
      <c r="DV1" s="224"/>
      <c r="DW1" s="224"/>
      <c r="DX1" s="224"/>
      <c r="DY1" s="224"/>
      <c r="DZ1" s="224"/>
      <c r="EA1" s="225"/>
    </row>
    <row r="2" spans="1:131" s="230" customFormat="1" ht="26.25" customHeight="1" thickBot="1" x14ac:dyDescent="0.25">
      <c r="A2" s="227" t="s">
        <v>361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67" t="s">
        <v>362</v>
      </c>
      <c r="DK2" s="768"/>
      <c r="DL2" s="768"/>
      <c r="DM2" s="768"/>
      <c r="DN2" s="768"/>
      <c r="DO2" s="769"/>
      <c r="DP2" s="228"/>
      <c r="DQ2" s="767" t="s">
        <v>363</v>
      </c>
      <c r="DR2" s="768"/>
      <c r="DS2" s="768"/>
      <c r="DT2" s="768"/>
      <c r="DU2" s="768"/>
      <c r="DV2" s="768"/>
      <c r="DW2" s="768"/>
      <c r="DX2" s="768"/>
      <c r="DY2" s="768"/>
      <c r="DZ2" s="769"/>
      <c r="EA2" s="229"/>
    </row>
    <row r="3" spans="1:131" s="226" customFormat="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5"/>
    </row>
    <row r="4" spans="1:131" s="234" customFormat="1" ht="26.25" customHeight="1" thickBot="1" x14ac:dyDescent="0.25">
      <c r="A4" s="770" t="s">
        <v>364</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231"/>
      <c r="BA4" s="231"/>
      <c r="BB4" s="231"/>
      <c r="BC4" s="231"/>
      <c r="BD4" s="231"/>
      <c r="BE4" s="232"/>
      <c r="BF4" s="232"/>
      <c r="BG4" s="232"/>
      <c r="BH4" s="232"/>
      <c r="BI4" s="232"/>
      <c r="BJ4" s="232"/>
      <c r="BK4" s="232"/>
      <c r="BL4" s="232"/>
      <c r="BM4" s="232"/>
      <c r="BN4" s="232"/>
      <c r="BO4" s="232"/>
      <c r="BP4" s="232"/>
      <c r="BQ4" s="231" t="s">
        <v>365</v>
      </c>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3"/>
    </row>
    <row r="5" spans="1:131" s="234" customFormat="1" ht="26.25" customHeight="1" x14ac:dyDescent="0.2">
      <c r="A5" s="761" t="s">
        <v>366</v>
      </c>
      <c r="B5" s="762"/>
      <c r="C5" s="762"/>
      <c r="D5" s="762"/>
      <c r="E5" s="762"/>
      <c r="F5" s="762"/>
      <c r="G5" s="762"/>
      <c r="H5" s="762"/>
      <c r="I5" s="762"/>
      <c r="J5" s="762"/>
      <c r="K5" s="762"/>
      <c r="L5" s="762"/>
      <c r="M5" s="762"/>
      <c r="N5" s="762"/>
      <c r="O5" s="762"/>
      <c r="P5" s="763"/>
      <c r="Q5" s="738" t="s">
        <v>367</v>
      </c>
      <c r="R5" s="739"/>
      <c r="S5" s="739"/>
      <c r="T5" s="739"/>
      <c r="U5" s="740"/>
      <c r="V5" s="738" t="s">
        <v>368</v>
      </c>
      <c r="W5" s="739"/>
      <c r="X5" s="739"/>
      <c r="Y5" s="739"/>
      <c r="Z5" s="740"/>
      <c r="AA5" s="738" t="s">
        <v>369</v>
      </c>
      <c r="AB5" s="739"/>
      <c r="AC5" s="739"/>
      <c r="AD5" s="739"/>
      <c r="AE5" s="739"/>
      <c r="AF5" s="771" t="s">
        <v>370</v>
      </c>
      <c r="AG5" s="739"/>
      <c r="AH5" s="739"/>
      <c r="AI5" s="739"/>
      <c r="AJ5" s="750"/>
      <c r="AK5" s="739" t="s">
        <v>371</v>
      </c>
      <c r="AL5" s="739"/>
      <c r="AM5" s="739"/>
      <c r="AN5" s="739"/>
      <c r="AO5" s="740"/>
      <c r="AP5" s="738" t="s">
        <v>372</v>
      </c>
      <c r="AQ5" s="739"/>
      <c r="AR5" s="739"/>
      <c r="AS5" s="739"/>
      <c r="AT5" s="740"/>
      <c r="AU5" s="738" t="s">
        <v>373</v>
      </c>
      <c r="AV5" s="739"/>
      <c r="AW5" s="739"/>
      <c r="AX5" s="739"/>
      <c r="AY5" s="750"/>
      <c r="AZ5" s="235"/>
      <c r="BA5" s="235"/>
      <c r="BB5" s="235"/>
      <c r="BC5" s="235"/>
      <c r="BD5" s="235"/>
      <c r="BE5" s="236"/>
      <c r="BF5" s="236"/>
      <c r="BG5" s="236"/>
      <c r="BH5" s="236"/>
      <c r="BI5" s="236"/>
      <c r="BJ5" s="236"/>
      <c r="BK5" s="236"/>
      <c r="BL5" s="236"/>
      <c r="BM5" s="236"/>
      <c r="BN5" s="236"/>
      <c r="BO5" s="236"/>
      <c r="BP5" s="236"/>
      <c r="BQ5" s="761" t="s">
        <v>374</v>
      </c>
      <c r="BR5" s="762"/>
      <c r="BS5" s="762"/>
      <c r="BT5" s="762"/>
      <c r="BU5" s="762"/>
      <c r="BV5" s="762"/>
      <c r="BW5" s="762"/>
      <c r="BX5" s="762"/>
      <c r="BY5" s="762"/>
      <c r="BZ5" s="762"/>
      <c r="CA5" s="762"/>
      <c r="CB5" s="762"/>
      <c r="CC5" s="762"/>
      <c r="CD5" s="762"/>
      <c r="CE5" s="762"/>
      <c r="CF5" s="762"/>
      <c r="CG5" s="763"/>
      <c r="CH5" s="738" t="s">
        <v>375</v>
      </c>
      <c r="CI5" s="739"/>
      <c r="CJ5" s="739"/>
      <c r="CK5" s="739"/>
      <c r="CL5" s="740"/>
      <c r="CM5" s="738" t="s">
        <v>376</v>
      </c>
      <c r="CN5" s="739"/>
      <c r="CO5" s="739"/>
      <c r="CP5" s="739"/>
      <c r="CQ5" s="740"/>
      <c r="CR5" s="738" t="s">
        <v>377</v>
      </c>
      <c r="CS5" s="739"/>
      <c r="CT5" s="739"/>
      <c r="CU5" s="739"/>
      <c r="CV5" s="740"/>
      <c r="CW5" s="738" t="s">
        <v>378</v>
      </c>
      <c r="CX5" s="739"/>
      <c r="CY5" s="739"/>
      <c r="CZ5" s="739"/>
      <c r="DA5" s="740"/>
      <c r="DB5" s="738" t="s">
        <v>379</v>
      </c>
      <c r="DC5" s="739"/>
      <c r="DD5" s="739"/>
      <c r="DE5" s="739"/>
      <c r="DF5" s="740"/>
      <c r="DG5" s="744" t="s">
        <v>380</v>
      </c>
      <c r="DH5" s="745"/>
      <c r="DI5" s="745"/>
      <c r="DJ5" s="745"/>
      <c r="DK5" s="746"/>
      <c r="DL5" s="744" t="s">
        <v>381</v>
      </c>
      <c r="DM5" s="745"/>
      <c r="DN5" s="745"/>
      <c r="DO5" s="745"/>
      <c r="DP5" s="746"/>
      <c r="DQ5" s="738" t="s">
        <v>382</v>
      </c>
      <c r="DR5" s="739"/>
      <c r="DS5" s="739"/>
      <c r="DT5" s="739"/>
      <c r="DU5" s="740"/>
      <c r="DV5" s="738" t="s">
        <v>373</v>
      </c>
      <c r="DW5" s="739"/>
      <c r="DX5" s="739"/>
      <c r="DY5" s="739"/>
      <c r="DZ5" s="750"/>
      <c r="EA5" s="233"/>
    </row>
    <row r="6" spans="1:131" s="234" customFormat="1" ht="26.25" customHeight="1" thickBot="1" x14ac:dyDescent="0.25">
      <c r="A6" s="764"/>
      <c r="B6" s="765"/>
      <c r="C6" s="765"/>
      <c r="D6" s="765"/>
      <c r="E6" s="765"/>
      <c r="F6" s="765"/>
      <c r="G6" s="765"/>
      <c r="H6" s="765"/>
      <c r="I6" s="765"/>
      <c r="J6" s="765"/>
      <c r="K6" s="765"/>
      <c r="L6" s="765"/>
      <c r="M6" s="765"/>
      <c r="N6" s="765"/>
      <c r="O6" s="765"/>
      <c r="P6" s="766"/>
      <c r="Q6" s="741"/>
      <c r="R6" s="742"/>
      <c r="S6" s="742"/>
      <c r="T6" s="742"/>
      <c r="U6" s="743"/>
      <c r="V6" s="741"/>
      <c r="W6" s="742"/>
      <c r="X6" s="742"/>
      <c r="Y6" s="742"/>
      <c r="Z6" s="743"/>
      <c r="AA6" s="741"/>
      <c r="AB6" s="742"/>
      <c r="AC6" s="742"/>
      <c r="AD6" s="742"/>
      <c r="AE6" s="742"/>
      <c r="AF6" s="772"/>
      <c r="AG6" s="742"/>
      <c r="AH6" s="742"/>
      <c r="AI6" s="742"/>
      <c r="AJ6" s="751"/>
      <c r="AK6" s="742"/>
      <c r="AL6" s="742"/>
      <c r="AM6" s="742"/>
      <c r="AN6" s="742"/>
      <c r="AO6" s="743"/>
      <c r="AP6" s="741"/>
      <c r="AQ6" s="742"/>
      <c r="AR6" s="742"/>
      <c r="AS6" s="742"/>
      <c r="AT6" s="743"/>
      <c r="AU6" s="741"/>
      <c r="AV6" s="742"/>
      <c r="AW6" s="742"/>
      <c r="AX6" s="742"/>
      <c r="AY6" s="751"/>
      <c r="AZ6" s="231"/>
      <c r="BA6" s="231"/>
      <c r="BB6" s="231"/>
      <c r="BC6" s="231"/>
      <c r="BD6" s="231"/>
      <c r="BE6" s="232"/>
      <c r="BF6" s="232"/>
      <c r="BG6" s="232"/>
      <c r="BH6" s="232"/>
      <c r="BI6" s="232"/>
      <c r="BJ6" s="232"/>
      <c r="BK6" s="232"/>
      <c r="BL6" s="232"/>
      <c r="BM6" s="232"/>
      <c r="BN6" s="232"/>
      <c r="BO6" s="232"/>
      <c r="BP6" s="232"/>
      <c r="BQ6" s="764"/>
      <c r="BR6" s="765"/>
      <c r="BS6" s="765"/>
      <c r="BT6" s="765"/>
      <c r="BU6" s="765"/>
      <c r="BV6" s="765"/>
      <c r="BW6" s="765"/>
      <c r="BX6" s="765"/>
      <c r="BY6" s="765"/>
      <c r="BZ6" s="765"/>
      <c r="CA6" s="765"/>
      <c r="CB6" s="765"/>
      <c r="CC6" s="765"/>
      <c r="CD6" s="765"/>
      <c r="CE6" s="765"/>
      <c r="CF6" s="765"/>
      <c r="CG6" s="766"/>
      <c r="CH6" s="741"/>
      <c r="CI6" s="742"/>
      <c r="CJ6" s="742"/>
      <c r="CK6" s="742"/>
      <c r="CL6" s="743"/>
      <c r="CM6" s="741"/>
      <c r="CN6" s="742"/>
      <c r="CO6" s="742"/>
      <c r="CP6" s="742"/>
      <c r="CQ6" s="743"/>
      <c r="CR6" s="741"/>
      <c r="CS6" s="742"/>
      <c r="CT6" s="742"/>
      <c r="CU6" s="742"/>
      <c r="CV6" s="743"/>
      <c r="CW6" s="741"/>
      <c r="CX6" s="742"/>
      <c r="CY6" s="742"/>
      <c r="CZ6" s="742"/>
      <c r="DA6" s="743"/>
      <c r="DB6" s="741"/>
      <c r="DC6" s="742"/>
      <c r="DD6" s="742"/>
      <c r="DE6" s="742"/>
      <c r="DF6" s="743"/>
      <c r="DG6" s="747"/>
      <c r="DH6" s="748"/>
      <c r="DI6" s="748"/>
      <c r="DJ6" s="748"/>
      <c r="DK6" s="749"/>
      <c r="DL6" s="747"/>
      <c r="DM6" s="748"/>
      <c r="DN6" s="748"/>
      <c r="DO6" s="748"/>
      <c r="DP6" s="749"/>
      <c r="DQ6" s="741"/>
      <c r="DR6" s="742"/>
      <c r="DS6" s="742"/>
      <c r="DT6" s="742"/>
      <c r="DU6" s="743"/>
      <c r="DV6" s="741"/>
      <c r="DW6" s="742"/>
      <c r="DX6" s="742"/>
      <c r="DY6" s="742"/>
      <c r="DZ6" s="751"/>
      <c r="EA6" s="233"/>
    </row>
    <row r="7" spans="1:131" s="234" customFormat="1" ht="26.25" customHeight="1" thickTop="1" x14ac:dyDescent="0.2">
      <c r="A7" s="237">
        <v>1</v>
      </c>
      <c r="B7" s="752" t="s">
        <v>383</v>
      </c>
      <c r="C7" s="753"/>
      <c r="D7" s="753"/>
      <c r="E7" s="753"/>
      <c r="F7" s="753"/>
      <c r="G7" s="753"/>
      <c r="H7" s="753"/>
      <c r="I7" s="753"/>
      <c r="J7" s="753"/>
      <c r="K7" s="753"/>
      <c r="L7" s="753"/>
      <c r="M7" s="753"/>
      <c r="N7" s="753"/>
      <c r="O7" s="753"/>
      <c r="P7" s="754"/>
      <c r="Q7" s="755">
        <v>25586</v>
      </c>
      <c r="R7" s="756"/>
      <c r="S7" s="756"/>
      <c r="T7" s="756"/>
      <c r="U7" s="756"/>
      <c r="V7" s="756">
        <v>25099</v>
      </c>
      <c r="W7" s="756"/>
      <c r="X7" s="756"/>
      <c r="Y7" s="756"/>
      <c r="Z7" s="756"/>
      <c r="AA7" s="756">
        <v>487</v>
      </c>
      <c r="AB7" s="756"/>
      <c r="AC7" s="756"/>
      <c r="AD7" s="756"/>
      <c r="AE7" s="757"/>
      <c r="AF7" s="758">
        <v>382</v>
      </c>
      <c r="AG7" s="759"/>
      <c r="AH7" s="759"/>
      <c r="AI7" s="759"/>
      <c r="AJ7" s="760"/>
      <c r="AK7" s="795">
        <v>2240</v>
      </c>
      <c r="AL7" s="796"/>
      <c r="AM7" s="796"/>
      <c r="AN7" s="796"/>
      <c r="AO7" s="796"/>
      <c r="AP7" s="796">
        <v>36204</v>
      </c>
      <c r="AQ7" s="796"/>
      <c r="AR7" s="796"/>
      <c r="AS7" s="796"/>
      <c r="AT7" s="796"/>
      <c r="AU7" s="797"/>
      <c r="AV7" s="797"/>
      <c r="AW7" s="797"/>
      <c r="AX7" s="797"/>
      <c r="AY7" s="798"/>
      <c r="AZ7" s="231"/>
      <c r="BA7" s="231"/>
      <c r="BB7" s="231"/>
      <c r="BC7" s="231"/>
      <c r="BD7" s="231"/>
      <c r="BE7" s="232"/>
      <c r="BF7" s="232"/>
      <c r="BG7" s="232"/>
      <c r="BH7" s="232"/>
      <c r="BI7" s="232"/>
      <c r="BJ7" s="232"/>
      <c r="BK7" s="232"/>
      <c r="BL7" s="232"/>
      <c r="BM7" s="232"/>
      <c r="BN7" s="232"/>
      <c r="BO7" s="232"/>
      <c r="BP7" s="232"/>
      <c r="BQ7" s="238">
        <v>1</v>
      </c>
      <c r="BR7" s="239"/>
      <c r="BS7" s="799" t="s">
        <v>570</v>
      </c>
      <c r="BT7" s="800"/>
      <c r="BU7" s="800"/>
      <c r="BV7" s="800"/>
      <c r="BW7" s="800"/>
      <c r="BX7" s="800"/>
      <c r="BY7" s="800"/>
      <c r="BZ7" s="800"/>
      <c r="CA7" s="800"/>
      <c r="CB7" s="800"/>
      <c r="CC7" s="800"/>
      <c r="CD7" s="800"/>
      <c r="CE7" s="800"/>
      <c r="CF7" s="800"/>
      <c r="CG7" s="801"/>
      <c r="CH7" s="792">
        <v>0</v>
      </c>
      <c r="CI7" s="793"/>
      <c r="CJ7" s="793"/>
      <c r="CK7" s="793"/>
      <c r="CL7" s="794"/>
      <c r="CM7" s="792">
        <v>24</v>
      </c>
      <c r="CN7" s="793"/>
      <c r="CO7" s="793"/>
      <c r="CP7" s="793"/>
      <c r="CQ7" s="794"/>
      <c r="CR7" s="792">
        <v>35</v>
      </c>
      <c r="CS7" s="793"/>
      <c r="CT7" s="793"/>
      <c r="CU7" s="793"/>
      <c r="CV7" s="794"/>
      <c r="CW7" s="792" t="s">
        <v>574</v>
      </c>
      <c r="CX7" s="793"/>
      <c r="CY7" s="793"/>
      <c r="CZ7" s="793"/>
      <c r="DA7" s="794"/>
      <c r="DB7" s="792" t="s">
        <v>574</v>
      </c>
      <c r="DC7" s="793"/>
      <c r="DD7" s="793"/>
      <c r="DE7" s="793"/>
      <c r="DF7" s="794"/>
      <c r="DG7" s="792" t="s">
        <v>574</v>
      </c>
      <c r="DH7" s="793"/>
      <c r="DI7" s="793"/>
      <c r="DJ7" s="793"/>
      <c r="DK7" s="794"/>
      <c r="DL7" s="792" t="s">
        <v>575</v>
      </c>
      <c r="DM7" s="793"/>
      <c r="DN7" s="793"/>
      <c r="DO7" s="793"/>
      <c r="DP7" s="794"/>
      <c r="DQ7" s="792" t="s">
        <v>574</v>
      </c>
      <c r="DR7" s="793"/>
      <c r="DS7" s="793"/>
      <c r="DT7" s="793"/>
      <c r="DU7" s="794"/>
      <c r="DV7" s="773"/>
      <c r="DW7" s="774"/>
      <c r="DX7" s="774"/>
      <c r="DY7" s="774"/>
      <c r="DZ7" s="775"/>
      <c r="EA7" s="233"/>
    </row>
    <row r="8" spans="1:131" s="234" customFormat="1" ht="26.25" customHeight="1" x14ac:dyDescent="0.2">
      <c r="A8" s="240">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85"/>
      <c r="AL8" s="786"/>
      <c r="AM8" s="786"/>
      <c r="AN8" s="786"/>
      <c r="AO8" s="786"/>
      <c r="AP8" s="786"/>
      <c r="AQ8" s="786"/>
      <c r="AR8" s="786"/>
      <c r="AS8" s="786"/>
      <c r="AT8" s="786"/>
      <c r="AU8" s="787"/>
      <c r="AV8" s="787"/>
      <c r="AW8" s="787"/>
      <c r="AX8" s="787"/>
      <c r="AY8" s="788"/>
      <c r="AZ8" s="231"/>
      <c r="BA8" s="231"/>
      <c r="BB8" s="231"/>
      <c r="BC8" s="231"/>
      <c r="BD8" s="231"/>
      <c r="BE8" s="232"/>
      <c r="BF8" s="232"/>
      <c r="BG8" s="232"/>
      <c r="BH8" s="232"/>
      <c r="BI8" s="232"/>
      <c r="BJ8" s="232"/>
      <c r="BK8" s="232"/>
      <c r="BL8" s="232"/>
      <c r="BM8" s="232"/>
      <c r="BN8" s="232"/>
      <c r="BO8" s="232"/>
      <c r="BP8" s="232"/>
      <c r="BQ8" s="241">
        <v>2</v>
      </c>
      <c r="BR8" s="242" t="s">
        <v>571</v>
      </c>
      <c r="BS8" s="789" t="s">
        <v>572</v>
      </c>
      <c r="BT8" s="790"/>
      <c r="BU8" s="790"/>
      <c r="BV8" s="790"/>
      <c r="BW8" s="790"/>
      <c r="BX8" s="790"/>
      <c r="BY8" s="790"/>
      <c r="BZ8" s="790"/>
      <c r="CA8" s="790"/>
      <c r="CB8" s="790"/>
      <c r="CC8" s="790"/>
      <c r="CD8" s="790"/>
      <c r="CE8" s="790"/>
      <c r="CF8" s="790"/>
      <c r="CG8" s="791"/>
      <c r="CH8" s="802">
        <v>0</v>
      </c>
      <c r="CI8" s="803"/>
      <c r="CJ8" s="803"/>
      <c r="CK8" s="803"/>
      <c r="CL8" s="804"/>
      <c r="CM8" s="802">
        <v>8</v>
      </c>
      <c r="CN8" s="803"/>
      <c r="CO8" s="803"/>
      <c r="CP8" s="803"/>
      <c r="CQ8" s="804"/>
      <c r="CR8" s="802">
        <v>5</v>
      </c>
      <c r="CS8" s="803"/>
      <c r="CT8" s="803"/>
      <c r="CU8" s="803"/>
      <c r="CV8" s="804"/>
      <c r="CW8" s="802" t="s">
        <v>574</v>
      </c>
      <c r="CX8" s="803"/>
      <c r="CY8" s="803"/>
      <c r="CZ8" s="803"/>
      <c r="DA8" s="804"/>
      <c r="DB8" s="802" t="s">
        <v>574</v>
      </c>
      <c r="DC8" s="803"/>
      <c r="DD8" s="803"/>
      <c r="DE8" s="803"/>
      <c r="DF8" s="804"/>
      <c r="DG8" s="802" t="s">
        <v>574</v>
      </c>
      <c r="DH8" s="803"/>
      <c r="DI8" s="803"/>
      <c r="DJ8" s="803"/>
      <c r="DK8" s="804"/>
      <c r="DL8" s="802" t="s">
        <v>574</v>
      </c>
      <c r="DM8" s="803"/>
      <c r="DN8" s="803"/>
      <c r="DO8" s="803"/>
      <c r="DP8" s="804"/>
      <c r="DQ8" s="802" t="s">
        <v>574</v>
      </c>
      <c r="DR8" s="803"/>
      <c r="DS8" s="803"/>
      <c r="DT8" s="803"/>
      <c r="DU8" s="804"/>
      <c r="DV8" s="805"/>
      <c r="DW8" s="806"/>
      <c r="DX8" s="806"/>
      <c r="DY8" s="806"/>
      <c r="DZ8" s="807"/>
      <c r="EA8" s="233"/>
    </row>
    <row r="9" spans="1:131" s="234" customFormat="1" ht="26.25" customHeight="1" x14ac:dyDescent="0.2">
      <c r="A9" s="240">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85"/>
      <c r="AL9" s="786"/>
      <c r="AM9" s="786"/>
      <c r="AN9" s="786"/>
      <c r="AO9" s="786"/>
      <c r="AP9" s="786"/>
      <c r="AQ9" s="786"/>
      <c r="AR9" s="786"/>
      <c r="AS9" s="786"/>
      <c r="AT9" s="786"/>
      <c r="AU9" s="787"/>
      <c r="AV9" s="787"/>
      <c r="AW9" s="787"/>
      <c r="AX9" s="787"/>
      <c r="AY9" s="788"/>
      <c r="AZ9" s="231"/>
      <c r="BA9" s="231"/>
      <c r="BB9" s="231"/>
      <c r="BC9" s="231"/>
      <c r="BD9" s="231"/>
      <c r="BE9" s="232"/>
      <c r="BF9" s="232"/>
      <c r="BG9" s="232"/>
      <c r="BH9" s="232"/>
      <c r="BI9" s="232"/>
      <c r="BJ9" s="232"/>
      <c r="BK9" s="232"/>
      <c r="BL9" s="232"/>
      <c r="BM9" s="232"/>
      <c r="BN9" s="232"/>
      <c r="BO9" s="232"/>
      <c r="BP9" s="232"/>
      <c r="BQ9" s="241">
        <v>3</v>
      </c>
      <c r="BR9" s="242"/>
      <c r="BS9" s="789" t="s">
        <v>573</v>
      </c>
      <c r="BT9" s="790"/>
      <c r="BU9" s="790"/>
      <c r="BV9" s="790"/>
      <c r="BW9" s="790"/>
      <c r="BX9" s="790"/>
      <c r="BY9" s="790"/>
      <c r="BZ9" s="790"/>
      <c r="CA9" s="790"/>
      <c r="CB9" s="790"/>
      <c r="CC9" s="790"/>
      <c r="CD9" s="790"/>
      <c r="CE9" s="790"/>
      <c r="CF9" s="790"/>
      <c r="CG9" s="791"/>
      <c r="CH9" s="802">
        <v>-4</v>
      </c>
      <c r="CI9" s="803"/>
      <c r="CJ9" s="803"/>
      <c r="CK9" s="803"/>
      <c r="CL9" s="804"/>
      <c r="CM9" s="802">
        <v>0</v>
      </c>
      <c r="CN9" s="803"/>
      <c r="CO9" s="803"/>
      <c r="CP9" s="803"/>
      <c r="CQ9" s="804"/>
      <c r="CR9" s="802">
        <v>9</v>
      </c>
      <c r="CS9" s="803"/>
      <c r="CT9" s="803"/>
      <c r="CU9" s="803"/>
      <c r="CV9" s="804"/>
      <c r="CW9" s="802" t="s">
        <v>574</v>
      </c>
      <c r="CX9" s="803"/>
      <c r="CY9" s="803"/>
      <c r="CZ9" s="803"/>
      <c r="DA9" s="804"/>
      <c r="DB9" s="802" t="s">
        <v>574</v>
      </c>
      <c r="DC9" s="803"/>
      <c r="DD9" s="803"/>
      <c r="DE9" s="803"/>
      <c r="DF9" s="804"/>
      <c r="DG9" s="802" t="s">
        <v>574</v>
      </c>
      <c r="DH9" s="803"/>
      <c r="DI9" s="803"/>
      <c r="DJ9" s="803"/>
      <c r="DK9" s="804"/>
      <c r="DL9" s="802" t="s">
        <v>574</v>
      </c>
      <c r="DM9" s="803"/>
      <c r="DN9" s="803"/>
      <c r="DO9" s="803"/>
      <c r="DP9" s="804"/>
      <c r="DQ9" s="802" t="s">
        <v>574</v>
      </c>
      <c r="DR9" s="803"/>
      <c r="DS9" s="803"/>
      <c r="DT9" s="803"/>
      <c r="DU9" s="804"/>
      <c r="DV9" s="805"/>
      <c r="DW9" s="806"/>
      <c r="DX9" s="806"/>
      <c r="DY9" s="806"/>
      <c r="DZ9" s="807"/>
      <c r="EA9" s="233"/>
    </row>
    <row r="10" spans="1:131" s="234" customFormat="1" ht="26.25" customHeight="1" x14ac:dyDescent="0.2">
      <c r="A10" s="240">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85"/>
      <c r="AL10" s="786"/>
      <c r="AM10" s="786"/>
      <c r="AN10" s="786"/>
      <c r="AO10" s="786"/>
      <c r="AP10" s="786"/>
      <c r="AQ10" s="786"/>
      <c r="AR10" s="786"/>
      <c r="AS10" s="786"/>
      <c r="AT10" s="786"/>
      <c r="AU10" s="787"/>
      <c r="AV10" s="787"/>
      <c r="AW10" s="787"/>
      <c r="AX10" s="787"/>
      <c r="AY10" s="788"/>
      <c r="AZ10" s="231"/>
      <c r="BA10" s="231"/>
      <c r="BB10" s="231"/>
      <c r="BC10" s="231"/>
      <c r="BD10" s="231"/>
      <c r="BE10" s="232"/>
      <c r="BF10" s="232"/>
      <c r="BG10" s="232"/>
      <c r="BH10" s="232"/>
      <c r="BI10" s="232"/>
      <c r="BJ10" s="232"/>
      <c r="BK10" s="232"/>
      <c r="BL10" s="232"/>
      <c r="BM10" s="232"/>
      <c r="BN10" s="232"/>
      <c r="BO10" s="232"/>
      <c r="BP10" s="232"/>
      <c r="BQ10" s="241">
        <v>4</v>
      </c>
      <c r="BR10" s="242"/>
      <c r="BS10" s="789"/>
      <c r="BT10" s="790"/>
      <c r="BU10" s="790"/>
      <c r="BV10" s="790"/>
      <c r="BW10" s="790"/>
      <c r="BX10" s="790"/>
      <c r="BY10" s="790"/>
      <c r="BZ10" s="790"/>
      <c r="CA10" s="790"/>
      <c r="CB10" s="790"/>
      <c r="CC10" s="790"/>
      <c r="CD10" s="790"/>
      <c r="CE10" s="790"/>
      <c r="CF10" s="790"/>
      <c r="CG10" s="791"/>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05"/>
      <c r="DW10" s="806"/>
      <c r="DX10" s="806"/>
      <c r="DY10" s="806"/>
      <c r="DZ10" s="807"/>
      <c r="EA10" s="233"/>
    </row>
    <row r="11" spans="1:131" s="234" customFormat="1" ht="26.25" customHeight="1" x14ac:dyDescent="0.2">
      <c r="A11" s="240">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85"/>
      <c r="AL11" s="786"/>
      <c r="AM11" s="786"/>
      <c r="AN11" s="786"/>
      <c r="AO11" s="786"/>
      <c r="AP11" s="786"/>
      <c r="AQ11" s="786"/>
      <c r="AR11" s="786"/>
      <c r="AS11" s="786"/>
      <c r="AT11" s="786"/>
      <c r="AU11" s="787"/>
      <c r="AV11" s="787"/>
      <c r="AW11" s="787"/>
      <c r="AX11" s="787"/>
      <c r="AY11" s="788"/>
      <c r="AZ11" s="231"/>
      <c r="BA11" s="231"/>
      <c r="BB11" s="231"/>
      <c r="BC11" s="231"/>
      <c r="BD11" s="231"/>
      <c r="BE11" s="232"/>
      <c r="BF11" s="232"/>
      <c r="BG11" s="232"/>
      <c r="BH11" s="232"/>
      <c r="BI11" s="232"/>
      <c r="BJ11" s="232"/>
      <c r="BK11" s="232"/>
      <c r="BL11" s="232"/>
      <c r="BM11" s="232"/>
      <c r="BN11" s="232"/>
      <c r="BO11" s="232"/>
      <c r="BP11" s="232"/>
      <c r="BQ11" s="241">
        <v>5</v>
      </c>
      <c r="BR11" s="242"/>
      <c r="BS11" s="789"/>
      <c r="BT11" s="790"/>
      <c r="BU11" s="790"/>
      <c r="BV11" s="790"/>
      <c r="BW11" s="790"/>
      <c r="BX11" s="790"/>
      <c r="BY11" s="790"/>
      <c r="BZ11" s="790"/>
      <c r="CA11" s="790"/>
      <c r="CB11" s="790"/>
      <c r="CC11" s="790"/>
      <c r="CD11" s="790"/>
      <c r="CE11" s="790"/>
      <c r="CF11" s="790"/>
      <c r="CG11" s="791"/>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33"/>
    </row>
    <row r="12" spans="1:131" s="234" customFormat="1" ht="26.25" customHeight="1" x14ac:dyDescent="0.2">
      <c r="A12" s="240">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85"/>
      <c r="AL12" s="786"/>
      <c r="AM12" s="786"/>
      <c r="AN12" s="786"/>
      <c r="AO12" s="786"/>
      <c r="AP12" s="786"/>
      <c r="AQ12" s="786"/>
      <c r="AR12" s="786"/>
      <c r="AS12" s="786"/>
      <c r="AT12" s="786"/>
      <c r="AU12" s="787"/>
      <c r="AV12" s="787"/>
      <c r="AW12" s="787"/>
      <c r="AX12" s="787"/>
      <c r="AY12" s="788"/>
      <c r="AZ12" s="231"/>
      <c r="BA12" s="231"/>
      <c r="BB12" s="231"/>
      <c r="BC12" s="231"/>
      <c r="BD12" s="231"/>
      <c r="BE12" s="232"/>
      <c r="BF12" s="232"/>
      <c r="BG12" s="232"/>
      <c r="BH12" s="232"/>
      <c r="BI12" s="232"/>
      <c r="BJ12" s="232"/>
      <c r="BK12" s="232"/>
      <c r="BL12" s="232"/>
      <c r="BM12" s="232"/>
      <c r="BN12" s="232"/>
      <c r="BO12" s="232"/>
      <c r="BP12" s="232"/>
      <c r="BQ12" s="241">
        <v>6</v>
      </c>
      <c r="BR12" s="242"/>
      <c r="BS12" s="789"/>
      <c r="BT12" s="790"/>
      <c r="BU12" s="790"/>
      <c r="BV12" s="790"/>
      <c r="BW12" s="790"/>
      <c r="BX12" s="790"/>
      <c r="BY12" s="790"/>
      <c r="BZ12" s="790"/>
      <c r="CA12" s="790"/>
      <c r="CB12" s="790"/>
      <c r="CC12" s="790"/>
      <c r="CD12" s="790"/>
      <c r="CE12" s="790"/>
      <c r="CF12" s="790"/>
      <c r="CG12" s="791"/>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33"/>
    </row>
    <row r="13" spans="1:131" s="234" customFormat="1" ht="26.25" customHeight="1" x14ac:dyDescent="0.2">
      <c r="A13" s="240">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85"/>
      <c r="AL13" s="786"/>
      <c r="AM13" s="786"/>
      <c r="AN13" s="786"/>
      <c r="AO13" s="786"/>
      <c r="AP13" s="786"/>
      <c r="AQ13" s="786"/>
      <c r="AR13" s="786"/>
      <c r="AS13" s="786"/>
      <c r="AT13" s="786"/>
      <c r="AU13" s="787"/>
      <c r="AV13" s="787"/>
      <c r="AW13" s="787"/>
      <c r="AX13" s="787"/>
      <c r="AY13" s="788"/>
      <c r="AZ13" s="231"/>
      <c r="BA13" s="231"/>
      <c r="BB13" s="231"/>
      <c r="BC13" s="231"/>
      <c r="BD13" s="231"/>
      <c r="BE13" s="232"/>
      <c r="BF13" s="232"/>
      <c r="BG13" s="232"/>
      <c r="BH13" s="232"/>
      <c r="BI13" s="232"/>
      <c r="BJ13" s="232"/>
      <c r="BK13" s="232"/>
      <c r="BL13" s="232"/>
      <c r="BM13" s="232"/>
      <c r="BN13" s="232"/>
      <c r="BO13" s="232"/>
      <c r="BP13" s="232"/>
      <c r="BQ13" s="241">
        <v>7</v>
      </c>
      <c r="BR13" s="242"/>
      <c r="BS13" s="789"/>
      <c r="BT13" s="790"/>
      <c r="BU13" s="790"/>
      <c r="BV13" s="790"/>
      <c r="BW13" s="790"/>
      <c r="BX13" s="790"/>
      <c r="BY13" s="790"/>
      <c r="BZ13" s="790"/>
      <c r="CA13" s="790"/>
      <c r="CB13" s="790"/>
      <c r="CC13" s="790"/>
      <c r="CD13" s="790"/>
      <c r="CE13" s="790"/>
      <c r="CF13" s="790"/>
      <c r="CG13" s="791"/>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33"/>
    </row>
    <row r="14" spans="1:131" s="234" customFormat="1" ht="26.25" customHeight="1" x14ac:dyDescent="0.2">
      <c r="A14" s="240">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85"/>
      <c r="AL14" s="786"/>
      <c r="AM14" s="786"/>
      <c r="AN14" s="786"/>
      <c r="AO14" s="786"/>
      <c r="AP14" s="786"/>
      <c r="AQ14" s="786"/>
      <c r="AR14" s="786"/>
      <c r="AS14" s="786"/>
      <c r="AT14" s="786"/>
      <c r="AU14" s="787"/>
      <c r="AV14" s="787"/>
      <c r="AW14" s="787"/>
      <c r="AX14" s="787"/>
      <c r="AY14" s="788"/>
      <c r="AZ14" s="231"/>
      <c r="BA14" s="231"/>
      <c r="BB14" s="231"/>
      <c r="BC14" s="231"/>
      <c r="BD14" s="231"/>
      <c r="BE14" s="232"/>
      <c r="BF14" s="232"/>
      <c r="BG14" s="232"/>
      <c r="BH14" s="232"/>
      <c r="BI14" s="232"/>
      <c r="BJ14" s="232"/>
      <c r="BK14" s="232"/>
      <c r="BL14" s="232"/>
      <c r="BM14" s="232"/>
      <c r="BN14" s="232"/>
      <c r="BO14" s="232"/>
      <c r="BP14" s="232"/>
      <c r="BQ14" s="241">
        <v>8</v>
      </c>
      <c r="BR14" s="242"/>
      <c r="BS14" s="789"/>
      <c r="BT14" s="790"/>
      <c r="BU14" s="790"/>
      <c r="BV14" s="790"/>
      <c r="BW14" s="790"/>
      <c r="BX14" s="790"/>
      <c r="BY14" s="790"/>
      <c r="BZ14" s="790"/>
      <c r="CA14" s="790"/>
      <c r="CB14" s="790"/>
      <c r="CC14" s="790"/>
      <c r="CD14" s="790"/>
      <c r="CE14" s="790"/>
      <c r="CF14" s="790"/>
      <c r="CG14" s="791"/>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33"/>
    </row>
    <row r="15" spans="1:131" s="234" customFormat="1" ht="26.25" customHeight="1" x14ac:dyDescent="0.2">
      <c r="A15" s="240">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85"/>
      <c r="AL15" s="786"/>
      <c r="AM15" s="786"/>
      <c r="AN15" s="786"/>
      <c r="AO15" s="786"/>
      <c r="AP15" s="786"/>
      <c r="AQ15" s="786"/>
      <c r="AR15" s="786"/>
      <c r="AS15" s="786"/>
      <c r="AT15" s="786"/>
      <c r="AU15" s="787"/>
      <c r="AV15" s="787"/>
      <c r="AW15" s="787"/>
      <c r="AX15" s="787"/>
      <c r="AY15" s="788"/>
      <c r="AZ15" s="231"/>
      <c r="BA15" s="231"/>
      <c r="BB15" s="231"/>
      <c r="BC15" s="231"/>
      <c r="BD15" s="231"/>
      <c r="BE15" s="232"/>
      <c r="BF15" s="232"/>
      <c r="BG15" s="232"/>
      <c r="BH15" s="232"/>
      <c r="BI15" s="232"/>
      <c r="BJ15" s="232"/>
      <c r="BK15" s="232"/>
      <c r="BL15" s="232"/>
      <c r="BM15" s="232"/>
      <c r="BN15" s="232"/>
      <c r="BO15" s="232"/>
      <c r="BP15" s="232"/>
      <c r="BQ15" s="241">
        <v>9</v>
      </c>
      <c r="BR15" s="242"/>
      <c r="BS15" s="789"/>
      <c r="BT15" s="790"/>
      <c r="BU15" s="790"/>
      <c r="BV15" s="790"/>
      <c r="BW15" s="790"/>
      <c r="BX15" s="790"/>
      <c r="BY15" s="790"/>
      <c r="BZ15" s="790"/>
      <c r="CA15" s="790"/>
      <c r="CB15" s="790"/>
      <c r="CC15" s="790"/>
      <c r="CD15" s="790"/>
      <c r="CE15" s="790"/>
      <c r="CF15" s="790"/>
      <c r="CG15" s="791"/>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33"/>
    </row>
    <row r="16" spans="1:131" s="234" customFormat="1" ht="26.25" customHeight="1" x14ac:dyDescent="0.2">
      <c r="A16" s="240">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85"/>
      <c r="AL16" s="786"/>
      <c r="AM16" s="786"/>
      <c r="AN16" s="786"/>
      <c r="AO16" s="786"/>
      <c r="AP16" s="786"/>
      <c r="AQ16" s="786"/>
      <c r="AR16" s="786"/>
      <c r="AS16" s="786"/>
      <c r="AT16" s="786"/>
      <c r="AU16" s="787"/>
      <c r="AV16" s="787"/>
      <c r="AW16" s="787"/>
      <c r="AX16" s="787"/>
      <c r="AY16" s="788"/>
      <c r="AZ16" s="231"/>
      <c r="BA16" s="231"/>
      <c r="BB16" s="231"/>
      <c r="BC16" s="231"/>
      <c r="BD16" s="231"/>
      <c r="BE16" s="232"/>
      <c r="BF16" s="232"/>
      <c r="BG16" s="232"/>
      <c r="BH16" s="232"/>
      <c r="BI16" s="232"/>
      <c r="BJ16" s="232"/>
      <c r="BK16" s="232"/>
      <c r="BL16" s="232"/>
      <c r="BM16" s="232"/>
      <c r="BN16" s="232"/>
      <c r="BO16" s="232"/>
      <c r="BP16" s="232"/>
      <c r="BQ16" s="241">
        <v>10</v>
      </c>
      <c r="BR16" s="242"/>
      <c r="BS16" s="789"/>
      <c r="BT16" s="790"/>
      <c r="BU16" s="790"/>
      <c r="BV16" s="790"/>
      <c r="BW16" s="790"/>
      <c r="BX16" s="790"/>
      <c r="BY16" s="790"/>
      <c r="BZ16" s="790"/>
      <c r="CA16" s="790"/>
      <c r="CB16" s="790"/>
      <c r="CC16" s="790"/>
      <c r="CD16" s="790"/>
      <c r="CE16" s="790"/>
      <c r="CF16" s="790"/>
      <c r="CG16" s="791"/>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33"/>
    </row>
    <row r="17" spans="1:131" s="234" customFormat="1" ht="26.25" customHeight="1" x14ac:dyDescent="0.2">
      <c r="A17" s="240">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85"/>
      <c r="AL17" s="786"/>
      <c r="AM17" s="786"/>
      <c r="AN17" s="786"/>
      <c r="AO17" s="786"/>
      <c r="AP17" s="786"/>
      <c r="AQ17" s="786"/>
      <c r="AR17" s="786"/>
      <c r="AS17" s="786"/>
      <c r="AT17" s="786"/>
      <c r="AU17" s="787"/>
      <c r="AV17" s="787"/>
      <c r="AW17" s="787"/>
      <c r="AX17" s="787"/>
      <c r="AY17" s="788"/>
      <c r="AZ17" s="231"/>
      <c r="BA17" s="231"/>
      <c r="BB17" s="231"/>
      <c r="BC17" s="231"/>
      <c r="BD17" s="231"/>
      <c r="BE17" s="232"/>
      <c r="BF17" s="232"/>
      <c r="BG17" s="232"/>
      <c r="BH17" s="232"/>
      <c r="BI17" s="232"/>
      <c r="BJ17" s="232"/>
      <c r="BK17" s="232"/>
      <c r="BL17" s="232"/>
      <c r="BM17" s="232"/>
      <c r="BN17" s="232"/>
      <c r="BO17" s="232"/>
      <c r="BP17" s="232"/>
      <c r="BQ17" s="241">
        <v>11</v>
      </c>
      <c r="BR17" s="242"/>
      <c r="BS17" s="789"/>
      <c r="BT17" s="790"/>
      <c r="BU17" s="790"/>
      <c r="BV17" s="790"/>
      <c r="BW17" s="790"/>
      <c r="BX17" s="790"/>
      <c r="BY17" s="790"/>
      <c r="BZ17" s="790"/>
      <c r="CA17" s="790"/>
      <c r="CB17" s="790"/>
      <c r="CC17" s="790"/>
      <c r="CD17" s="790"/>
      <c r="CE17" s="790"/>
      <c r="CF17" s="790"/>
      <c r="CG17" s="791"/>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33"/>
    </row>
    <row r="18" spans="1:131" s="234" customFormat="1" ht="26.25" customHeight="1" x14ac:dyDescent="0.2">
      <c r="A18" s="240">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85"/>
      <c r="AL18" s="786"/>
      <c r="AM18" s="786"/>
      <c r="AN18" s="786"/>
      <c r="AO18" s="786"/>
      <c r="AP18" s="786"/>
      <c r="AQ18" s="786"/>
      <c r="AR18" s="786"/>
      <c r="AS18" s="786"/>
      <c r="AT18" s="786"/>
      <c r="AU18" s="787"/>
      <c r="AV18" s="787"/>
      <c r="AW18" s="787"/>
      <c r="AX18" s="787"/>
      <c r="AY18" s="788"/>
      <c r="AZ18" s="231"/>
      <c r="BA18" s="231"/>
      <c r="BB18" s="231"/>
      <c r="BC18" s="231"/>
      <c r="BD18" s="231"/>
      <c r="BE18" s="232"/>
      <c r="BF18" s="232"/>
      <c r="BG18" s="232"/>
      <c r="BH18" s="232"/>
      <c r="BI18" s="232"/>
      <c r="BJ18" s="232"/>
      <c r="BK18" s="232"/>
      <c r="BL18" s="232"/>
      <c r="BM18" s="232"/>
      <c r="BN18" s="232"/>
      <c r="BO18" s="232"/>
      <c r="BP18" s="232"/>
      <c r="BQ18" s="241">
        <v>12</v>
      </c>
      <c r="BR18" s="242"/>
      <c r="BS18" s="789"/>
      <c r="BT18" s="790"/>
      <c r="BU18" s="790"/>
      <c r="BV18" s="790"/>
      <c r="BW18" s="790"/>
      <c r="BX18" s="790"/>
      <c r="BY18" s="790"/>
      <c r="BZ18" s="790"/>
      <c r="CA18" s="790"/>
      <c r="CB18" s="790"/>
      <c r="CC18" s="790"/>
      <c r="CD18" s="790"/>
      <c r="CE18" s="790"/>
      <c r="CF18" s="790"/>
      <c r="CG18" s="791"/>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33"/>
    </row>
    <row r="19" spans="1:131" s="234" customFormat="1" ht="26.25" customHeight="1" x14ac:dyDescent="0.2">
      <c r="A19" s="240">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85"/>
      <c r="AL19" s="786"/>
      <c r="AM19" s="786"/>
      <c r="AN19" s="786"/>
      <c r="AO19" s="786"/>
      <c r="AP19" s="786"/>
      <c r="AQ19" s="786"/>
      <c r="AR19" s="786"/>
      <c r="AS19" s="786"/>
      <c r="AT19" s="786"/>
      <c r="AU19" s="787"/>
      <c r="AV19" s="787"/>
      <c r="AW19" s="787"/>
      <c r="AX19" s="787"/>
      <c r="AY19" s="788"/>
      <c r="AZ19" s="231"/>
      <c r="BA19" s="231"/>
      <c r="BB19" s="231"/>
      <c r="BC19" s="231"/>
      <c r="BD19" s="231"/>
      <c r="BE19" s="232"/>
      <c r="BF19" s="232"/>
      <c r="BG19" s="232"/>
      <c r="BH19" s="232"/>
      <c r="BI19" s="232"/>
      <c r="BJ19" s="232"/>
      <c r="BK19" s="232"/>
      <c r="BL19" s="232"/>
      <c r="BM19" s="232"/>
      <c r="BN19" s="232"/>
      <c r="BO19" s="232"/>
      <c r="BP19" s="232"/>
      <c r="BQ19" s="241">
        <v>13</v>
      </c>
      <c r="BR19" s="242"/>
      <c r="BS19" s="789"/>
      <c r="BT19" s="790"/>
      <c r="BU19" s="790"/>
      <c r="BV19" s="790"/>
      <c r="BW19" s="790"/>
      <c r="BX19" s="790"/>
      <c r="BY19" s="790"/>
      <c r="BZ19" s="790"/>
      <c r="CA19" s="790"/>
      <c r="CB19" s="790"/>
      <c r="CC19" s="790"/>
      <c r="CD19" s="790"/>
      <c r="CE19" s="790"/>
      <c r="CF19" s="790"/>
      <c r="CG19" s="791"/>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33"/>
    </row>
    <row r="20" spans="1:131" s="234" customFormat="1" ht="26.25" customHeight="1" x14ac:dyDescent="0.2">
      <c r="A20" s="240">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85"/>
      <c r="AL20" s="786"/>
      <c r="AM20" s="786"/>
      <c r="AN20" s="786"/>
      <c r="AO20" s="786"/>
      <c r="AP20" s="786"/>
      <c r="AQ20" s="786"/>
      <c r="AR20" s="786"/>
      <c r="AS20" s="786"/>
      <c r="AT20" s="786"/>
      <c r="AU20" s="787"/>
      <c r="AV20" s="787"/>
      <c r="AW20" s="787"/>
      <c r="AX20" s="787"/>
      <c r="AY20" s="788"/>
      <c r="AZ20" s="231"/>
      <c r="BA20" s="231"/>
      <c r="BB20" s="231"/>
      <c r="BC20" s="231"/>
      <c r="BD20" s="231"/>
      <c r="BE20" s="232"/>
      <c r="BF20" s="232"/>
      <c r="BG20" s="232"/>
      <c r="BH20" s="232"/>
      <c r="BI20" s="232"/>
      <c r="BJ20" s="232"/>
      <c r="BK20" s="232"/>
      <c r="BL20" s="232"/>
      <c r="BM20" s="232"/>
      <c r="BN20" s="232"/>
      <c r="BO20" s="232"/>
      <c r="BP20" s="232"/>
      <c r="BQ20" s="241">
        <v>14</v>
      </c>
      <c r="BR20" s="242"/>
      <c r="BS20" s="789"/>
      <c r="BT20" s="790"/>
      <c r="BU20" s="790"/>
      <c r="BV20" s="790"/>
      <c r="BW20" s="790"/>
      <c r="BX20" s="790"/>
      <c r="BY20" s="790"/>
      <c r="BZ20" s="790"/>
      <c r="CA20" s="790"/>
      <c r="CB20" s="790"/>
      <c r="CC20" s="790"/>
      <c r="CD20" s="790"/>
      <c r="CE20" s="790"/>
      <c r="CF20" s="790"/>
      <c r="CG20" s="791"/>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33"/>
    </row>
    <row r="21" spans="1:131" s="234" customFormat="1" ht="26.25" customHeight="1" thickBot="1" x14ac:dyDescent="0.25">
      <c r="A21" s="240">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85"/>
      <c r="AL21" s="786"/>
      <c r="AM21" s="786"/>
      <c r="AN21" s="786"/>
      <c r="AO21" s="786"/>
      <c r="AP21" s="786"/>
      <c r="AQ21" s="786"/>
      <c r="AR21" s="786"/>
      <c r="AS21" s="786"/>
      <c r="AT21" s="786"/>
      <c r="AU21" s="787"/>
      <c r="AV21" s="787"/>
      <c r="AW21" s="787"/>
      <c r="AX21" s="787"/>
      <c r="AY21" s="788"/>
      <c r="AZ21" s="231"/>
      <c r="BA21" s="231"/>
      <c r="BB21" s="231"/>
      <c r="BC21" s="231"/>
      <c r="BD21" s="231"/>
      <c r="BE21" s="232"/>
      <c r="BF21" s="232"/>
      <c r="BG21" s="232"/>
      <c r="BH21" s="232"/>
      <c r="BI21" s="232"/>
      <c r="BJ21" s="232"/>
      <c r="BK21" s="232"/>
      <c r="BL21" s="232"/>
      <c r="BM21" s="232"/>
      <c r="BN21" s="232"/>
      <c r="BO21" s="232"/>
      <c r="BP21" s="232"/>
      <c r="BQ21" s="241">
        <v>15</v>
      </c>
      <c r="BR21" s="242"/>
      <c r="BS21" s="789"/>
      <c r="BT21" s="790"/>
      <c r="BU21" s="790"/>
      <c r="BV21" s="790"/>
      <c r="BW21" s="790"/>
      <c r="BX21" s="790"/>
      <c r="BY21" s="790"/>
      <c r="BZ21" s="790"/>
      <c r="CA21" s="790"/>
      <c r="CB21" s="790"/>
      <c r="CC21" s="790"/>
      <c r="CD21" s="790"/>
      <c r="CE21" s="790"/>
      <c r="CF21" s="790"/>
      <c r="CG21" s="791"/>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33"/>
    </row>
    <row r="22" spans="1:131" s="234" customFormat="1" ht="26.25" customHeight="1" x14ac:dyDescent="0.2">
      <c r="A22" s="240">
        <v>16</v>
      </c>
      <c r="B22" s="776"/>
      <c r="C22" s="777"/>
      <c r="D22" s="777"/>
      <c r="E22" s="777"/>
      <c r="F22" s="777"/>
      <c r="G22" s="777"/>
      <c r="H22" s="777"/>
      <c r="I22" s="777"/>
      <c r="J22" s="777"/>
      <c r="K22" s="777"/>
      <c r="L22" s="777"/>
      <c r="M22" s="777"/>
      <c r="N22" s="777"/>
      <c r="O22" s="777"/>
      <c r="P22" s="778"/>
      <c r="Q22" s="808"/>
      <c r="R22" s="809"/>
      <c r="S22" s="809"/>
      <c r="T22" s="809"/>
      <c r="U22" s="809"/>
      <c r="V22" s="809"/>
      <c r="W22" s="809"/>
      <c r="X22" s="809"/>
      <c r="Y22" s="809"/>
      <c r="Z22" s="809"/>
      <c r="AA22" s="809"/>
      <c r="AB22" s="809"/>
      <c r="AC22" s="809"/>
      <c r="AD22" s="809"/>
      <c r="AE22" s="810"/>
      <c r="AF22" s="782"/>
      <c r="AG22" s="783"/>
      <c r="AH22" s="783"/>
      <c r="AI22" s="783"/>
      <c r="AJ22" s="784"/>
      <c r="AK22" s="823"/>
      <c r="AL22" s="824"/>
      <c r="AM22" s="824"/>
      <c r="AN22" s="824"/>
      <c r="AO22" s="824"/>
      <c r="AP22" s="824"/>
      <c r="AQ22" s="824"/>
      <c r="AR22" s="824"/>
      <c r="AS22" s="824"/>
      <c r="AT22" s="824"/>
      <c r="AU22" s="825"/>
      <c r="AV22" s="825"/>
      <c r="AW22" s="825"/>
      <c r="AX22" s="825"/>
      <c r="AY22" s="826"/>
      <c r="AZ22" s="827" t="s">
        <v>384</v>
      </c>
      <c r="BA22" s="827"/>
      <c r="BB22" s="827"/>
      <c r="BC22" s="827"/>
      <c r="BD22" s="828"/>
      <c r="BE22" s="232"/>
      <c r="BF22" s="232"/>
      <c r="BG22" s="232"/>
      <c r="BH22" s="232"/>
      <c r="BI22" s="232"/>
      <c r="BJ22" s="232"/>
      <c r="BK22" s="232"/>
      <c r="BL22" s="232"/>
      <c r="BM22" s="232"/>
      <c r="BN22" s="232"/>
      <c r="BO22" s="232"/>
      <c r="BP22" s="232"/>
      <c r="BQ22" s="241">
        <v>16</v>
      </c>
      <c r="BR22" s="242"/>
      <c r="BS22" s="789"/>
      <c r="BT22" s="790"/>
      <c r="BU22" s="790"/>
      <c r="BV22" s="790"/>
      <c r="BW22" s="790"/>
      <c r="BX22" s="790"/>
      <c r="BY22" s="790"/>
      <c r="BZ22" s="790"/>
      <c r="CA22" s="790"/>
      <c r="CB22" s="790"/>
      <c r="CC22" s="790"/>
      <c r="CD22" s="790"/>
      <c r="CE22" s="790"/>
      <c r="CF22" s="790"/>
      <c r="CG22" s="791"/>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33"/>
    </row>
    <row r="23" spans="1:131" s="234" customFormat="1" ht="26.25" customHeight="1" thickBot="1" x14ac:dyDescent="0.25">
      <c r="A23" s="243" t="s">
        <v>385</v>
      </c>
      <c r="B23" s="811" t="s">
        <v>386</v>
      </c>
      <c r="C23" s="812"/>
      <c r="D23" s="812"/>
      <c r="E23" s="812"/>
      <c r="F23" s="812"/>
      <c r="G23" s="812"/>
      <c r="H23" s="812"/>
      <c r="I23" s="812"/>
      <c r="J23" s="812"/>
      <c r="K23" s="812"/>
      <c r="L23" s="812"/>
      <c r="M23" s="812"/>
      <c r="N23" s="812"/>
      <c r="O23" s="812"/>
      <c r="P23" s="813"/>
      <c r="Q23" s="814">
        <v>25282</v>
      </c>
      <c r="R23" s="815"/>
      <c r="S23" s="815"/>
      <c r="T23" s="815"/>
      <c r="U23" s="815"/>
      <c r="V23" s="815">
        <v>24795</v>
      </c>
      <c r="W23" s="815"/>
      <c r="X23" s="815"/>
      <c r="Y23" s="815"/>
      <c r="Z23" s="815"/>
      <c r="AA23" s="815">
        <v>487</v>
      </c>
      <c r="AB23" s="815"/>
      <c r="AC23" s="815"/>
      <c r="AD23" s="815"/>
      <c r="AE23" s="816"/>
      <c r="AF23" s="817">
        <v>382</v>
      </c>
      <c r="AG23" s="815"/>
      <c r="AH23" s="815"/>
      <c r="AI23" s="815"/>
      <c r="AJ23" s="818"/>
      <c r="AK23" s="819"/>
      <c r="AL23" s="820"/>
      <c r="AM23" s="820"/>
      <c r="AN23" s="820"/>
      <c r="AO23" s="820"/>
      <c r="AP23" s="815">
        <v>36204</v>
      </c>
      <c r="AQ23" s="815"/>
      <c r="AR23" s="815"/>
      <c r="AS23" s="815"/>
      <c r="AT23" s="815"/>
      <c r="AU23" s="821"/>
      <c r="AV23" s="821"/>
      <c r="AW23" s="821"/>
      <c r="AX23" s="821"/>
      <c r="AY23" s="822"/>
      <c r="AZ23" s="830" t="s">
        <v>387</v>
      </c>
      <c r="BA23" s="831"/>
      <c r="BB23" s="831"/>
      <c r="BC23" s="831"/>
      <c r="BD23" s="832"/>
      <c r="BE23" s="232"/>
      <c r="BF23" s="232"/>
      <c r="BG23" s="232"/>
      <c r="BH23" s="232"/>
      <c r="BI23" s="232"/>
      <c r="BJ23" s="232"/>
      <c r="BK23" s="232"/>
      <c r="BL23" s="232"/>
      <c r="BM23" s="232"/>
      <c r="BN23" s="232"/>
      <c r="BO23" s="232"/>
      <c r="BP23" s="232"/>
      <c r="BQ23" s="241">
        <v>17</v>
      </c>
      <c r="BR23" s="242"/>
      <c r="BS23" s="789"/>
      <c r="BT23" s="790"/>
      <c r="BU23" s="790"/>
      <c r="BV23" s="790"/>
      <c r="BW23" s="790"/>
      <c r="BX23" s="790"/>
      <c r="BY23" s="790"/>
      <c r="BZ23" s="790"/>
      <c r="CA23" s="790"/>
      <c r="CB23" s="790"/>
      <c r="CC23" s="790"/>
      <c r="CD23" s="790"/>
      <c r="CE23" s="790"/>
      <c r="CF23" s="790"/>
      <c r="CG23" s="791"/>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33"/>
    </row>
    <row r="24" spans="1:131" s="234" customFormat="1" ht="26.25" customHeight="1" x14ac:dyDescent="0.2">
      <c r="A24" s="829" t="s">
        <v>388</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31"/>
      <c r="BA24" s="231"/>
      <c r="BB24" s="231"/>
      <c r="BC24" s="231"/>
      <c r="BD24" s="231"/>
      <c r="BE24" s="232"/>
      <c r="BF24" s="232"/>
      <c r="BG24" s="232"/>
      <c r="BH24" s="232"/>
      <c r="BI24" s="232"/>
      <c r="BJ24" s="232"/>
      <c r="BK24" s="232"/>
      <c r="BL24" s="232"/>
      <c r="BM24" s="232"/>
      <c r="BN24" s="232"/>
      <c r="BO24" s="232"/>
      <c r="BP24" s="232"/>
      <c r="BQ24" s="241">
        <v>18</v>
      </c>
      <c r="BR24" s="242"/>
      <c r="BS24" s="789"/>
      <c r="BT24" s="790"/>
      <c r="BU24" s="790"/>
      <c r="BV24" s="790"/>
      <c r="BW24" s="790"/>
      <c r="BX24" s="790"/>
      <c r="BY24" s="790"/>
      <c r="BZ24" s="790"/>
      <c r="CA24" s="790"/>
      <c r="CB24" s="790"/>
      <c r="CC24" s="790"/>
      <c r="CD24" s="790"/>
      <c r="CE24" s="790"/>
      <c r="CF24" s="790"/>
      <c r="CG24" s="791"/>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33"/>
    </row>
    <row r="25" spans="1:131" s="226" customFormat="1" ht="26.25" customHeight="1" thickBot="1" x14ac:dyDescent="0.25">
      <c r="A25" s="770" t="s">
        <v>389</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231"/>
      <c r="BK25" s="231"/>
      <c r="BL25" s="231"/>
      <c r="BM25" s="231"/>
      <c r="BN25" s="231"/>
      <c r="BO25" s="244"/>
      <c r="BP25" s="244"/>
      <c r="BQ25" s="241">
        <v>19</v>
      </c>
      <c r="BR25" s="242"/>
      <c r="BS25" s="789"/>
      <c r="BT25" s="790"/>
      <c r="BU25" s="790"/>
      <c r="BV25" s="790"/>
      <c r="BW25" s="790"/>
      <c r="BX25" s="790"/>
      <c r="BY25" s="790"/>
      <c r="BZ25" s="790"/>
      <c r="CA25" s="790"/>
      <c r="CB25" s="790"/>
      <c r="CC25" s="790"/>
      <c r="CD25" s="790"/>
      <c r="CE25" s="790"/>
      <c r="CF25" s="790"/>
      <c r="CG25" s="791"/>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225"/>
    </row>
    <row r="26" spans="1:131" s="226" customFormat="1" ht="26.25" customHeight="1" x14ac:dyDescent="0.2">
      <c r="A26" s="761" t="s">
        <v>366</v>
      </c>
      <c r="B26" s="762"/>
      <c r="C26" s="762"/>
      <c r="D26" s="762"/>
      <c r="E26" s="762"/>
      <c r="F26" s="762"/>
      <c r="G26" s="762"/>
      <c r="H26" s="762"/>
      <c r="I26" s="762"/>
      <c r="J26" s="762"/>
      <c r="K26" s="762"/>
      <c r="L26" s="762"/>
      <c r="M26" s="762"/>
      <c r="N26" s="762"/>
      <c r="O26" s="762"/>
      <c r="P26" s="763"/>
      <c r="Q26" s="738" t="s">
        <v>390</v>
      </c>
      <c r="R26" s="739"/>
      <c r="S26" s="739"/>
      <c r="T26" s="739"/>
      <c r="U26" s="740"/>
      <c r="V26" s="738" t="s">
        <v>391</v>
      </c>
      <c r="W26" s="739"/>
      <c r="X26" s="739"/>
      <c r="Y26" s="739"/>
      <c r="Z26" s="740"/>
      <c r="AA26" s="738" t="s">
        <v>392</v>
      </c>
      <c r="AB26" s="739"/>
      <c r="AC26" s="739"/>
      <c r="AD26" s="739"/>
      <c r="AE26" s="739"/>
      <c r="AF26" s="833" t="s">
        <v>393</v>
      </c>
      <c r="AG26" s="834"/>
      <c r="AH26" s="834"/>
      <c r="AI26" s="834"/>
      <c r="AJ26" s="835"/>
      <c r="AK26" s="739" t="s">
        <v>394</v>
      </c>
      <c r="AL26" s="739"/>
      <c r="AM26" s="739"/>
      <c r="AN26" s="739"/>
      <c r="AO26" s="740"/>
      <c r="AP26" s="738" t="s">
        <v>395</v>
      </c>
      <c r="AQ26" s="739"/>
      <c r="AR26" s="739"/>
      <c r="AS26" s="739"/>
      <c r="AT26" s="740"/>
      <c r="AU26" s="738" t="s">
        <v>396</v>
      </c>
      <c r="AV26" s="739"/>
      <c r="AW26" s="739"/>
      <c r="AX26" s="739"/>
      <c r="AY26" s="740"/>
      <c r="AZ26" s="738" t="s">
        <v>397</v>
      </c>
      <c r="BA26" s="739"/>
      <c r="BB26" s="739"/>
      <c r="BC26" s="739"/>
      <c r="BD26" s="740"/>
      <c r="BE26" s="738" t="s">
        <v>373</v>
      </c>
      <c r="BF26" s="739"/>
      <c r="BG26" s="739"/>
      <c r="BH26" s="739"/>
      <c r="BI26" s="750"/>
      <c r="BJ26" s="231"/>
      <c r="BK26" s="231"/>
      <c r="BL26" s="231"/>
      <c r="BM26" s="231"/>
      <c r="BN26" s="231"/>
      <c r="BO26" s="244"/>
      <c r="BP26" s="244"/>
      <c r="BQ26" s="241">
        <v>20</v>
      </c>
      <c r="BR26" s="242"/>
      <c r="BS26" s="789"/>
      <c r="BT26" s="790"/>
      <c r="BU26" s="790"/>
      <c r="BV26" s="790"/>
      <c r="BW26" s="790"/>
      <c r="BX26" s="790"/>
      <c r="BY26" s="790"/>
      <c r="BZ26" s="790"/>
      <c r="CA26" s="790"/>
      <c r="CB26" s="790"/>
      <c r="CC26" s="790"/>
      <c r="CD26" s="790"/>
      <c r="CE26" s="790"/>
      <c r="CF26" s="790"/>
      <c r="CG26" s="791"/>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225"/>
    </row>
    <row r="27" spans="1:131" s="226" customFormat="1" ht="26.25" customHeight="1" thickBot="1" x14ac:dyDescent="0.25">
      <c r="A27" s="764"/>
      <c r="B27" s="765"/>
      <c r="C27" s="765"/>
      <c r="D27" s="765"/>
      <c r="E27" s="765"/>
      <c r="F27" s="765"/>
      <c r="G27" s="765"/>
      <c r="H27" s="765"/>
      <c r="I27" s="765"/>
      <c r="J27" s="765"/>
      <c r="K27" s="765"/>
      <c r="L27" s="765"/>
      <c r="M27" s="765"/>
      <c r="N27" s="765"/>
      <c r="O27" s="765"/>
      <c r="P27" s="766"/>
      <c r="Q27" s="741"/>
      <c r="R27" s="742"/>
      <c r="S27" s="742"/>
      <c r="T27" s="742"/>
      <c r="U27" s="743"/>
      <c r="V27" s="741"/>
      <c r="W27" s="742"/>
      <c r="X27" s="742"/>
      <c r="Y27" s="742"/>
      <c r="Z27" s="743"/>
      <c r="AA27" s="741"/>
      <c r="AB27" s="742"/>
      <c r="AC27" s="742"/>
      <c r="AD27" s="742"/>
      <c r="AE27" s="742"/>
      <c r="AF27" s="836"/>
      <c r="AG27" s="837"/>
      <c r="AH27" s="837"/>
      <c r="AI27" s="837"/>
      <c r="AJ27" s="838"/>
      <c r="AK27" s="742"/>
      <c r="AL27" s="742"/>
      <c r="AM27" s="742"/>
      <c r="AN27" s="742"/>
      <c r="AO27" s="743"/>
      <c r="AP27" s="741"/>
      <c r="AQ27" s="742"/>
      <c r="AR27" s="742"/>
      <c r="AS27" s="742"/>
      <c r="AT27" s="743"/>
      <c r="AU27" s="741"/>
      <c r="AV27" s="742"/>
      <c r="AW27" s="742"/>
      <c r="AX27" s="742"/>
      <c r="AY27" s="743"/>
      <c r="AZ27" s="741"/>
      <c r="BA27" s="742"/>
      <c r="BB27" s="742"/>
      <c r="BC27" s="742"/>
      <c r="BD27" s="743"/>
      <c r="BE27" s="741"/>
      <c r="BF27" s="742"/>
      <c r="BG27" s="742"/>
      <c r="BH27" s="742"/>
      <c r="BI27" s="751"/>
      <c r="BJ27" s="231"/>
      <c r="BK27" s="231"/>
      <c r="BL27" s="231"/>
      <c r="BM27" s="231"/>
      <c r="BN27" s="231"/>
      <c r="BO27" s="244"/>
      <c r="BP27" s="244"/>
      <c r="BQ27" s="241">
        <v>21</v>
      </c>
      <c r="BR27" s="242"/>
      <c r="BS27" s="789"/>
      <c r="BT27" s="790"/>
      <c r="BU27" s="790"/>
      <c r="BV27" s="790"/>
      <c r="BW27" s="790"/>
      <c r="BX27" s="790"/>
      <c r="BY27" s="790"/>
      <c r="BZ27" s="790"/>
      <c r="CA27" s="790"/>
      <c r="CB27" s="790"/>
      <c r="CC27" s="790"/>
      <c r="CD27" s="790"/>
      <c r="CE27" s="790"/>
      <c r="CF27" s="790"/>
      <c r="CG27" s="791"/>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225"/>
    </row>
    <row r="28" spans="1:131" s="226" customFormat="1" ht="26.25" customHeight="1" thickTop="1" x14ac:dyDescent="0.2">
      <c r="A28" s="245">
        <v>1</v>
      </c>
      <c r="B28" s="752" t="s">
        <v>398</v>
      </c>
      <c r="C28" s="753"/>
      <c r="D28" s="753"/>
      <c r="E28" s="753"/>
      <c r="F28" s="753"/>
      <c r="G28" s="753"/>
      <c r="H28" s="753"/>
      <c r="I28" s="753"/>
      <c r="J28" s="753"/>
      <c r="K28" s="753"/>
      <c r="L28" s="753"/>
      <c r="M28" s="753"/>
      <c r="N28" s="753"/>
      <c r="O28" s="753"/>
      <c r="P28" s="754"/>
      <c r="Q28" s="843">
        <v>6137</v>
      </c>
      <c r="R28" s="844"/>
      <c r="S28" s="844"/>
      <c r="T28" s="844"/>
      <c r="U28" s="844"/>
      <c r="V28" s="844">
        <v>5874</v>
      </c>
      <c r="W28" s="844"/>
      <c r="X28" s="844"/>
      <c r="Y28" s="844"/>
      <c r="Z28" s="844"/>
      <c r="AA28" s="844">
        <v>263</v>
      </c>
      <c r="AB28" s="844"/>
      <c r="AC28" s="844"/>
      <c r="AD28" s="844"/>
      <c r="AE28" s="845"/>
      <c r="AF28" s="846">
        <v>263</v>
      </c>
      <c r="AG28" s="844"/>
      <c r="AH28" s="844"/>
      <c r="AI28" s="844"/>
      <c r="AJ28" s="847"/>
      <c r="AK28" s="848">
        <v>535</v>
      </c>
      <c r="AL28" s="839"/>
      <c r="AM28" s="839"/>
      <c r="AN28" s="839"/>
      <c r="AO28" s="839"/>
      <c r="AP28" s="839" t="s">
        <v>502</v>
      </c>
      <c r="AQ28" s="839"/>
      <c r="AR28" s="839"/>
      <c r="AS28" s="839"/>
      <c r="AT28" s="839"/>
      <c r="AU28" s="839" t="s">
        <v>502</v>
      </c>
      <c r="AV28" s="839"/>
      <c r="AW28" s="839"/>
      <c r="AX28" s="839"/>
      <c r="AY28" s="839"/>
      <c r="AZ28" s="840" t="s">
        <v>502</v>
      </c>
      <c r="BA28" s="840"/>
      <c r="BB28" s="840"/>
      <c r="BC28" s="840"/>
      <c r="BD28" s="840"/>
      <c r="BE28" s="841"/>
      <c r="BF28" s="841"/>
      <c r="BG28" s="841"/>
      <c r="BH28" s="841"/>
      <c r="BI28" s="842"/>
      <c r="BJ28" s="231"/>
      <c r="BK28" s="231"/>
      <c r="BL28" s="231"/>
      <c r="BM28" s="231"/>
      <c r="BN28" s="231"/>
      <c r="BO28" s="244"/>
      <c r="BP28" s="244"/>
      <c r="BQ28" s="241">
        <v>22</v>
      </c>
      <c r="BR28" s="242"/>
      <c r="BS28" s="789"/>
      <c r="BT28" s="790"/>
      <c r="BU28" s="790"/>
      <c r="BV28" s="790"/>
      <c r="BW28" s="790"/>
      <c r="BX28" s="790"/>
      <c r="BY28" s="790"/>
      <c r="BZ28" s="790"/>
      <c r="CA28" s="790"/>
      <c r="CB28" s="790"/>
      <c r="CC28" s="790"/>
      <c r="CD28" s="790"/>
      <c r="CE28" s="790"/>
      <c r="CF28" s="790"/>
      <c r="CG28" s="791"/>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225"/>
    </row>
    <row r="29" spans="1:131" s="226" customFormat="1" ht="26.25" customHeight="1" x14ac:dyDescent="0.2">
      <c r="A29" s="245">
        <v>2</v>
      </c>
      <c r="B29" s="776" t="s">
        <v>399</v>
      </c>
      <c r="C29" s="777"/>
      <c r="D29" s="777"/>
      <c r="E29" s="777"/>
      <c r="F29" s="777"/>
      <c r="G29" s="777"/>
      <c r="H29" s="777"/>
      <c r="I29" s="777"/>
      <c r="J29" s="777"/>
      <c r="K29" s="777"/>
      <c r="L29" s="777"/>
      <c r="M29" s="777"/>
      <c r="N29" s="777"/>
      <c r="O29" s="777"/>
      <c r="P29" s="778"/>
      <c r="Q29" s="779">
        <v>4661</v>
      </c>
      <c r="R29" s="780"/>
      <c r="S29" s="780"/>
      <c r="T29" s="780"/>
      <c r="U29" s="780"/>
      <c r="V29" s="780">
        <v>4643</v>
      </c>
      <c r="W29" s="780"/>
      <c r="X29" s="780"/>
      <c r="Y29" s="780"/>
      <c r="Z29" s="780"/>
      <c r="AA29" s="780">
        <v>18</v>
      </c>
      <c r="AB29" s="780"/>
      <c r="AC29" s="780"/>
      <c r="AD29" s="780"/>
      <c r="AE29" s="781"/>
      <c r="AF29" s="782">
        <v>18</v>
      </c>
      <c r="AG29" s="783"/>
      <c r="AH29" s="783"/>
      <c r="AI29" s="783"/>
      <c r="AJ29" s="784"/>
      <c r="AK29" s="851">
        <v>729</v>
      </c>
      <c r="AL29" s="852"/>
      <c r="AM29" s="852"/>
      <c r="AN29" s="852"/>
      <c r="AO29" s="852"/>
      <c r="AP29" s="852" t="s">
        <v>502</v>
      </c>
      <c r="AQ29" s="852"/>
      <c r="AR29" s="852"/>
      <c r="AS29" s="852"/>
      <c r="AT29" s="852"/>
      <c r="AU29" s="852" t="s">
        <v>502</v>
      </c>
      <c r="AV29" s="852"/>
      <c r="AW29" s="852"/>
      <c r="AX29" s="852"/>
      <c r="AY29" s="852"/>
      <c r="AZ29" s="853" t="s">
        <v>502</v>
      </c>
      <c r="BA29" s="853"/>
      <c r="BB29" s="853"/>
      <c r="BC29" s="853"/>
      <c r="BD29" s="853"/>
      <c r="BE29" s="849"/>
      <c r="BF29" s="849"/>
      <c r="BG29" s="849"/>
      <c r="BH29" s="849"/>
      <c r="BI29" s="850"/>
      <c r="BJ29" s="231"/>
      <c r="BK29" s="231"/>
      <c r="BL29" s="231"/>
      <c r="BM29" s="231"/>
      <c r="BN29" s="231"/>
      <c r="BO29" s="244"/>
      <c r="BP29" s="244"/>
      <c r="BQ29" s="241">
        <v>23</v>
      </c>
      <c r="BR29" s="242"/>
      <c r="BS29" s="789"/>
      <c r="BT29" s="790"/>
      <c r="BU29" s="790"/>
      <c r="BV29" s="790"/>
      <c r="BW29" s="790"/>
      <c r="BX29" s="790"/>
      <c r="BY29" s="790"/>
      <c r="BZ29" s="790"/>
      <c r="CA29" s="790"/>
      <c r="CB29" s="790"/>
      <c r="CC29" s="790"/>
      <c r="CD29" s="790"/>
      <c r="CE29" s="790"/>
      <c r="CF29" s="790"/>
      <c r="CG29" s="791"/>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225"/>
    </row>
    <row r="30" spans="1:131" s="226" customFormat="1" ht="26.25" customHeight="1" x14ac:dyDescent="0.2">
      <c r="A30" s="245">
        <v>3</v>
      </c>
      <c r="B30" s="776" t="s">
        <v>400</v>
      </c>
      <c r="C30" s="777"/>
      <c r="D30" s="777"/>
      <c r="E30" s="777"/>
      <c r="F30" s="777"/>
      <c r="G30" s="777"/>
      <c r="H30" s="777"/>
      <c r="I30" s="777"/>
      <c r="J30" s="777"/>
      <c r="K30" s="777"/>
      <c r="L30" s="777"/>
      <c r="M30" s="777"/>
      <c r="N30" s="777"/>
      <c r="O30" s="777"/>
      <c r="P30" s="778"/>
      <c r="Q30" s="779">
        <v>706</v>
      </c>
      <c r="R30" s="780"/>
      <c r="S30" s="780"/>
      <c r="T30" s="780"/>
      <c r="U30" s="780"/>
      <c r="V30" s="780">
        <v>701</v>
      </c>
      <c r="W30" s="780"/>
      <c r="X30" s="780"/>
      <c r="Y30" s="780"/>
      <c r="Z30" s="780"/>
      <c r="AA30" s="780">
        <v>5</v>
      </c>
      <c r="AB30" s="780"/>
      <c r="AC30" s="780"/>
      <c r="AD30" s="780"/>
      <c r="AE30" s="781"/>
      <c r="AF30" s="782">
        <v>5</v>
      </c>
      <c r="AG30" s="783"/>
      <c r="AH30" s="783"/>
      <c r="AI30" s="783"/>
      <c r="AJ30" s="784"/>
      <c r="AK30" s="851">
        <v>525</v>
      </c>
      <c r="AL30" s="852"/>
      <c r="AM30" s="852"/>
      <c r="AN30" s="852"/>
      <c r="AO30" s="852"/>
      <c r="AP30" s="852" t="s">
        <v>502</v>
      </c>
      <c r="AQ30" s="852"/>
      <c r="AR30" s="852"/>
      <c r="AS30" s="852"/>
      <c r="AT30" s="852"/>
      <c r="AU30" s="852" t="s">
        <v>502</v>
      </c>
      <c r="AV30" s="852"/>
      <c r="AW30" s="852"/>
      <c r="AX30" s="852"/>
      <c r="AY30" s="852"/>
      <c r="AZ30" s="853" t="s">
        <v>502</v>
      </c>
      <c r="BA30" s="853"/>
      <c r="BB30" s="853"/>
      <c r="BC30" s="853"/>
      <c r="BD30" s="853"/>
      <c r="BE30" s="849"/>
      <c r="BF30" s="849"/>
      <c r="BG30" s="849"/>
      <c r="BH30" s="849"/>
      <c r="BI30" s="850"/>
      <c r="BJ30" s="231"/>
      <c r="BK30" s="231"/>
      <c r="BL30" s="231"/>
      <c r="BM30" s="231"/>
      <c r="BN30" s="231"/>
      <c r="BO30" s="244"/>
      <c r="BP30" s="244"/>
      <c r="BQ30" s="241">
        <v>24</v>
      </c>
      <c r="BR30" s="242"/>
      <c r="BS30" s="789"/>
      <c r="BT30" s="790"/>
      <c r="BU30" s="790"/>
      <c r="BV30" s="790"/>
      <c r="BW30" s="790"/>
      <c r="BX30" s="790"/>
      <c r="BY30" s="790"/>
      <c r="BZ30" s="790"/>
      <c r="CA30" s="790"/>
      <c r="CB30" s="790"/>
      <c r="CC30" s="790"/>
      <c r="CD30" s="790"/>
      <c r="CE30" s="790"/>
      <c r="CF30" s="790"/>
      <c r="CG30" s="791"/>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225"/>
    </row>
    <row r="31" spans="1:131" s="226" customFormat="1" ht="26.25" customHeight="1" x14ac:dyDescent="0.2">
      <c r="A31" s="245">
        <v>4</v>
      </c>
      <c r="B31" s="776" t="s">
        <v>401</v>
      </c>
      <c r="C31" s="777"/>
      <c r="D31" s="777"/>
      <c r="E31" s="777"/>
      <c r="F31" s="777"/>
      <c r="G31" s="777"/>
      <c r="H31" s="777"/>
      <c r="I31" s="777"/>
      <c r="J31" s="777"/>
      <c r="K31" s="777"/>
      <c r="L31" s="777"/>
      <c r="M31" s="777"/>
      <c r="N31" s="777"/>
      <c r="O31" s="777"/>
      <c r="P31" s="778"/>
      <c r="Q31" s="779">
        <v>637</v>
      </c>
      <c r="R31" s="780"/>
      <c r="S31" s="780"/>
      <c r="T31" s="780"/>
      <c r="U31" s="780"/>
      <c r="V31" s="780">
        <v>636</v>
      </c>
      <c r="W31" s="780"/>
      <c r="X31" s="780"/>
      <c r="Y31" s="780"/>
      <c r="Z31" s="780"/>
      <c r="AA31" s="780">
        <v>1</v>
      </c>
      <c r="AB31" s="780"/>
      <c r="AC31" s="780"/>
      <c r="AD31" s="780"/>
      <c r="AE31" s="781"/>
      <c r="AF31" s="782">
        <v>1</v>
      </c>
      <c r="AG31" s="783"/>
      <c r="AH31" s="783"/>
      <c r="AI31" s="783"/>
      <c r="AJ31" s="784"/>
      <c r="AK31" s="851">
        <v>355</v>
      </c>
      <c r="AL31" s="852"/>
      <c r="AM31" s="852"/>
      <c r="AN31" s="852"/>
      <c r="AO31" s="852"/>
      <c r="AP31" s="852">
        <v>4699</v>
      </c>
      <c r="AQ31" s="852"/>
      <c r="AR31" s="852"/>
      <c r="AS31" s="852"/>
      <c r="AT31" s="852"/>
      <c r="AU31" s="852">
        <v>4699</v>
      </c>
      <c r="AV31" s="852"/>
      <c r="AW31" s="852"/>
      <c r="AX31" s="852"/>
      <c r="AY31" s="852"/>
      <c r="AZ31" s="853" t="s">
        <v>502</v>
      </c>
      <c r="BA31" s="853"/>
      <c r="BB31" s="853"/>
      <c r="BC31" s="853"/>
      <c r="BD31" s="853"/>
      <c r="BE31" s="849" t="s">
        <v>402</v>
      </c>
      <c r="BF31" s="849"/>
      <c r="BG31" s="849"/>
      <c r="BH31" s="849"/>
      <c r="BI31" s="850"/>
      <c r="BJ31" s="231"/>
      <c r="BK31" s="231"/>
      <c r="BL31" s="231"/>
      <c r="BM31" s="231"/>
      <c r="BN31" s="231"/>
      <c r="BO31" s="244"/>
      <c r="BP31" s="244"/>
      <c r="BQ31" s="241">
        <v>25</v>
      </c>
      <c r="BR31" s="242"/>
      <c r="BS31" s="789"/>
      <c r="BT31" s="790"/>
      <c r="BU31" s="790"/>
      <c r="BV31" s="790"/>
      <c r="BW31" s="790"/>
      <c r="BX31" s="790"/>
      <c r="BY31" s="790"/>
      <c r="BZ31" s="790"/>
      <c r="CA31" s="790"/>
      <c r="CB31" s="790"/>
      <c r="CC31" s="790"/>
      <c r="CD31" s="790"/>
      <c r="CE31" s="790"/>
      <c r="CF31" s="790"/>
      <c r="CG31" s="791"/>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225"/>
    </row>
    <row r="32" spans="1:131" s="226" customFormat="1" ht="26.25" customHeight="1" x14ac:dyDescent="0.2">
      <c r="A32" s="245">
        <v>5</v>
      </c>
      <c r="B32" s="776" t="s">
        <v>403</v>
      </c>
      <c r="C32" s="777"/>
      <c r="D32" s="777"/>
      <c r="E32" s="777"/>
      <c r="F32" s="777"/>
      <c r="G32" s="777"/>
      <c r="H32" s="777"/>
      <c r="I32" s="777"/>
      <c r="J32" s="777"/>
      <c r="K32" s="777"/>
      <c r="L32" s="777"/>
      <c r="M32" s="777"/>
      <c r="N32" s="777"/>
      <c r="O32" s="777"/>
      <c r="P32" s="778"/>
      <c r="Q32" s="779">
        <v>695</v>
      </c>
      <c r="R32" s="780"/>
      <c r="S32" s="780"/>
      <c r="T32" s="780"/>
      <c r="U32" s="780"/>
      <c r="V32" s="780">
        <v>694</v>
      </c>
      <c r="W32" s="780"/>
      <c r="X32" s="780"/>
      <c r="Y32" s="780"/>
      <c r="Z32" s="780"/>
      <c r="AA32" s="780">
        <v>1</v>
      </c>
      <c r="AB32" s="780"/>
      <c r="AC32" s="780"/>
      <c r="AD32" s="780"/>
      <c r="AE32" s="781"/>
      <c r="AF32" s="782">
        <v>1</v>
      </c>
      <c r="AG32" s="783"/>
      <c r="AH32" s="783"/>
      <c r="AI32" s="783"/>
      <c r="AJ32" s="784"/>
      <c r="AK32" s="851">
        <v>281</v>
      </c>
      <c r="AL32" s="852"/>
      <c r="AM32" s="852"/>
      <c r="AN32" s="852"/>
      <c r="AO32" s="852"/>
      <c r="AP32" s="852">
        <v>4935</v>
      </c>
      <c r="AQ32" s="852"/>
      <c r="AR32" s="852"/>
      <c r="AS32" s="852"/>
      <c r="AT32" s="852"/>
      <c r="AU32" s="852">
        <v>4812</v>
      </c>
      <c r="AV32" s="852"/>
      <c r="AW32" s="852"/>
      <c r="AX32" s="852"/>
      <c r="AY32" s="852"/>
      <c r="AZ32" s="853" t="s">
        <v>502</v>
      </c>
      <c r="BA32" s="853"/>
      <c r="BB32" s="853"/>
      <c r="BC32" s="853"/>
      <c r="BD32" s="853"/>
      <c r="BE32" s="849" t="s">
        <v>402</v>
      </c>
      <c r="BF32" s="849"/>
      <c r="BG32" s="849"/>
      <c r="BH32" s="849"/>
      <c r="BI32" s="850"/>
      <c r="BJ32" s="231"/>
      <c r="BK32" s="231"/>
      <c r="BL32" s="231"/>
      <c r="BM32" s="231"/>
      <c r="BN32" s="231"/>
      <c r="BO32" s="244"/>
      <c r="BP32" s="244"/>
      <c r="BQ32" s="241">
        <v>26</v>
      </c>
      <c r="BR32" s="242"/>
      <c r="BS32" s="789"/>
      <c r="BT32" s="790"/>
      <c r="BU32" s="790"/>
      <c r="BV32" s="790"/>
      <c r="BW32" s="790"/>
      <c r="BX32" s="790"/>
      <c r="BY32" s="790"/>
      <c r="BZ32" s="790"/>
      <c r="CA32" s="790"/>
      <c r="CB32" s="790"/>
      <c r="CC32" s="790"/>
      <c r="CD32" s="790"/>
      <c r="CE32" s="790"/>
      <c r="CF32" s="790"/>
      <c r="CG32" s="791"/>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225"/>
    </row>
    <row r="33" spans="1:131" s="226" customFormat="1" ht="26.25" customHeight="1" x14ac:dyDescent="0.2">
      <c r="A33" s="245">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31"/>
      <c r="BK33" s="231"/>
      <c r="BL33" s="231"/>
      <c r="BM33" s="231"/>
      <c r="BN33" s="231"/>
      <c r="BO33" s="244"/>
      <c r="BP33" s="244"/>
      <c r="BQ33" s="241">
        <v>27</v>
      </c>
      <c r="BR33" s="242"/>
      <c r="BS33" s="789"/>
      <c r="BT33" s="790"/>
      <c r="BU33" s="790"/>
      <c r="BV33" s="790"/>
      <c r="BW33" s="790"/>
      <c r="BX33" s="790"/>
      <c r="BY33" s="790"/>
      <c r="BZ33" s="790"/>
      <c r="CA33" s="790"/>
      <c r="CB33" s="790"/>
      <c r="CC33" s="790"/>
      <c r="CD33" s="790"/>
      <c r="CE33" s="790"/>
      <c r="CF33" s="790"/>
      <c r="CG33" s="791"/>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225"/>
    </row>
    <row r="34" spans="1:131" s="226" customFormat="1" ht="26.25" customHeight="1" x14ac:dyDescent="0.2">
      <c r="A34" s="245">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31"/>
      <c r="BK34" s="231"/>
      <c r="BL34" s="231"/>
      <c r="BM34" s="231"/>
      <c r="BN34" s="231"/>
      <c r="BO34" s="244"/>
      <c r="BP34" s="244"/>
      <c r="BQ34" s="241">
        <v>28</v>
      </c>
      <c r="BR34" s="242"/>
      <c r="BS34" s="789"/>
      <c r="BT34" s="790"/>
      <c r="BU34" s="790"/>
      <c r="BV34" s="790"/>
      <c r="BW34" s="790"/>
      <c r="BX34" s="790"/>
      <c r="BY34" s="790"/>
      <c r="BZ34" s="790"/>
      <c r="CA34" s="790"/>
      <c r="CB34" s="790"/>
      <c r="CC34" s="790"/>
      <c r="CD34" s="790"/>
      <c r="CE34" s="790"/>
      <c r="CF34" s="790"/>
      <c r="CG34" s="791"/>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225"/>
    </row>
    <row r="35" spans="1:131" s="226" customFormat="1" ht="26.25" customHeight="1" x14ac:dyDescent="0.2">
      <c r="A35" s="245">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31"/>
      <c r="BK35" s="231"/>
      <c r="BL35" s="231"/>
      <c r="BM35" s="231"/>
      <c r="BN35" s="231"/>
      <c r="BO35" s="244"/>
      <c r="BP35" s="244"/>
      <c r="BQ35" s="241">
        <v>29</v>
      </c>
      <c r="BR35" s="242"/>
      <c r="BS35" s="789"/>
      <c r="BT35" s="790"/>
      <c r="BU35" s="790"/>
      <c r="BV35" s="790"/>
      <c r="BW35" s="790"/>
      <c r="BX35" s="790"/>
      <c r="BY35" s="790"/>
      <c r="BZ35" s="790"/>
      <c r="CA35" s="790"/>
      <c r="CB35" s="790"/>
      <c r="CC35" s="790"/>
      <c r="CD35" s="790"/>
      <c r="CE35" s="790"/>
      <c r="CF35" s="790"/>
      <c r="CG35" s="791"/>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225"/>
    </row>
    <row r="36" spans="1:131" s="226" customFormat="1" ht="26.25" customHeight="1" x14ac:dyDescent="0.2">
      <c r="A36" s="245">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31"/>
      <c r="BK36" s="231"/>
      <c r="BL36" s="231"/>
      <c r="BM36" s="231"/>
      <c r="BN36" s="231"/>
      <c r="BO36" s="244"/>
      <c r="BP36" s="244"/>
      <c r="BQ36" s="241">
        <v>30</v>
      </c>
      <c r="BR36" s="242"/>
      <c r="BS36" s="789"/>
      <c r="BT36" s="790"/>
      <c r="BU36" s="790"/>
      <c r="BV36" s="790"/>
      <c r="BW36" s="790"/>
      <c r="BX36" s="790"/>
      <c r="BY36" s="790"/>
      <c r="BZ36" s="790"/>
      <c r="CA36" s="790"/>
      <c r="CB36" s="790"/>
      <c r="CC36" s="790"/>
      <c r="CD36" s="790"/>
      <c r="CE36" s="790"/>
      <c r="CF36" s="790"/>
      <c r="CG36" s="791"/>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225"/>
    </row>
    <row r="37" spans="1:131" s="226" customFormat="1" ht="26.25" customHeight="1" x14ac:dyDescent="0.2">
      <c r="A37" s="245">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31"/>
      <c r="BK37" s="231"/>
      <c r="BL37" s="231"/>
      <c r="BM37" s="231"/>
      <c r="BN37" s="231"/>
      <c r="BO37" s="244"/>
      <c r="BP37" s="244"/>
      <c r="BQ37" s="241">
        <v>31</v>
      </c>
      <c r="BR37" s="242"/>
      <c r="BS37" s="789"/>
      <c r="BT37" s="790"/>
      <c r="BU37" s="790"/>
      <c r="BV37" s="790"/>
      <c r="BW37" s="790"/>
      <c r="BX37" s="790"/>
      <c r="BY37" s="790"/>
      <c r="BZ37" s="790"/>
      <c r="CA37" s="790"/>
      <c r="CB37" s="790"/>
      <c r="CC37" s="790"/>
      <c r="CD37" s="790"/>
      <c r="CE37" s="790"/>
      <c r="CF37" s="790"/>
      <c r="CG37" s="791"/>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225"/>
    </row>
    <row r="38" spans="1:131" s="226" customFormat="1" ht="26.25" customHeight="1" x14ac:dyDescent="0.2">
      <c r="A38" s="245">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31"/>
      <c r="BK38" s="231"/>
      <c r="BL38" s="231"/>
      <c r="BM38" s="231"/>
      <c r="BN38" s="231"/>
      <c r="BO38" s="244"/>
      <c r="BP38" s="244"/>
      <c r="BQ38" s="241">
        <v>32</v>
      </c>
      <c r="BR38" s="242"/>
      <c r="BS38" s="789"/>
      <c r="BT38" s="790"/>
      <c r="BU38" s="790"/>
      <c r="BV38" s="790"/>
      <c r="BW38" s="790"/>
      <c r="BX38" s="790"/>
      <c r="BY38" s="790"/>
      <c r="BZ38" s="790"/>
      <c r="CA38" s="790"/>
      <c r="CB38" s="790"/>
      <c r="CC38" s="790"/>
      <c r="CD38" s="790"/>
      <c r="CE38" s="790"/>
      <c r="CF38" s="790"/>
      <c r="CG38" s="791"/>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225"/>
    </row>
    <row r="39" spans="1:131" s="226" customFormat="1" ht="26.25" customHeight="1" x14ac:dyDescent="0.2">
      <c r="A39" s="245">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31"/>
      <c r="BK39" s="231"/>
      <c r="BL39" s="231"/>
      <c r="BM39" s="231"/>
      <c r="BN39" s="231"/>
      <c r="BO39" s="244"/>
      <c r="BP39" s="244"/>
      <c r="BQ39" s="241">
        <v>33</v>
      </c>
      <c r="BR39" s="242"/>
      <c r="BS39" s="789"/>
      <c r="BT39" s="790"/>
      <c r="BU39" s="790"/>
      <c r="BV39" s="790"/>
      <c r="BW39" s="790"/>
      <c r="BX39" s="790"/>
      <c r="BY39" s="790"/>
      <c r="BZ39" s="790"/>
      <c r="CA39" s="790"/>
      <c r="CB39" s="790"/>
      <c r="CC39" s="790"/>
      <c r="CD39" s="790"/>
      <c r="CE39" s="790"/>
      <c r="CF39" s="790"/>
      <c r="CG39" s="791"/>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225"/>
    </row>
    <row r="40" spans="1:131" s="226" customFormat="1" ht="26.25" customHeight="1" x14ac:dyDescent="0.2">
      <c r="A40" s="240">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31"/>
      <c r="BK40" s="231"/>
      <c r="BL40" s="231"/>
      <c r="BM40" s="231"/>
      <c r="BN40" s="231"/>
      <c r="BO40" s="244"/>
      <c r="BP40" s="244"/>
      <c r="BQ40" s="241">
        <v>34</v>
      </c>
      <c r="BR40" s="242"/>
      <c r="BS40" s="789"/>
      <c r="BT40" s="790"/>
      <c r="BU40" s="790"/>
      <c r="BV40" s="790"/>
      <c r="BW40" s="790"/>
      <c r="BX40" s="790"/>
      <c r="BY40" s="790"/>
      <c r="BZ40" s="790"/>
      <c r="CA40" s="790"/>
      <c r="CB40" s="790"/>
      <c r="CC40" s="790"/>
      <c r="CD40" s="790"/>
      <c r="CE40" s="790"/>
      <c r="CF40" s="790"/>
      <c r="CG40" s="791"/>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225"/>
    </row>
    <row r="41" spans="1:131" s="226" customFormat="1" ht="26.25" customHeight="1" x14ac:dyDescent="0.2">
      <c r="A41" s="240">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31"/>
      <c r="BK41" s="231"/>
      <c r="BL41" s="231"/>
      <c r="BM41" s="231"/>
      <c r="BN41" s="231"/>
      <c r="BO41" s="244"/>
      <c r="BP41" s="244"/>
      <c r="BQ41" s="241">
        <v>35</v>
      </c>
      <c r="BR41" s="242"/>
      <c r="BS41" s="789"/>
      <c r="BT41" s="790"/>
      <c r="BU41" s="790"/>
      <c r="BV41" s="790"/>
      <c r="BW41" s="790"/>
      <c r="BX41" s="790"/>
      <c r="BY41" s="790"/>
      <c r="BZ41" s="790"/>
      <c r="CA41" s="790"/>
      <c r="CB41" s="790"/>
      <c r="CC41" s="790"/>
      <c r="CD41" s="790"/>
      <c r="CE41" s="790"/>
      <c r="CF41" s="790"/>
      <c r="CG41" s="791"/>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225"/>
    </row>
    <row r="42" spans="1:131" s="226" customFormat="1" ht="26.25" customHeight="1" x14ac:dyDescent="0.2">
      <c r="A42" s="240">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31"/>
      <c r="BK42" s="231"/>
      <c r="BL42" s="231"/>
      <c r="BM42" s="231"/>
      <c r="BN42" s="231"/>
      <c r="BO42" s="244"/>
      <c r="BP42" s="244"/>
      <c r="BQ42" s="241">
        <v>36</v>
      </c>
      <c r="BR42" s="242"/>
      <c r="BS42" s="789"/>
      <c r="BT42" s="790"/>
      <c r="BU42" s="790"/>
      <c r="BV42" s="790"/>
      <c r="BW42" s="790"/>
      <c r="BX42" s="790"/>
      <c r="BY42" s="790"/>
      <c r="BZ42" s="790"/>
      <c r="CA42" s="790"/>
      <c r="CB42" s="790"/>
      <c r="CC42" s="790"/>
      <c r="CD42" s="790"/>
      <c r="CE42" s="790"/>
      <c r="CF42" s="790"/>
      <c r="CG42" s="791"/>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225"/>
    </row>
    <row r="43" spans="1:131" s="226" customFormat="1" ht="26.25" customHeight="1" x14ac:dyDescent="0.2">
      <c r="A43" s="240">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31"/>
      <c r="BK43" s="231"/>
      <c r="BL43" s="231"/>
      <c r="BM43" s="231"/>
      <c r="BN43" s="231"/>
      <c r="BO43" s="244"/>
      <c r="BP43" s="244"/>
      <c r="BQ43" s="241">
        <v>37</v>
      </c>
      <c r="BR43" s="242"/>
      <c r="BS43" s="789"/>
      <c r="BT43" s="790"/>
      <c r="BU43" s="790"/>
      <c r="BV43" s="790"/>
      <c r="BW43" s="790"/>
      <c r="BX43" s="790"/>
      <c r="BY43" s="790"/>
      <c r="BZ43" s="790"/>
      <c r="CA43" s="790"/>
      <c r="CB43" s="790"/>
      <c r="CC43" s="790"/>
      <c r="CD43" s="790"/>
      <c r="CE43" s="790"/>
      <c r="CF43" s="790"/>
      <c r="CG43" s="791"/>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225"/>
    </row>
    <row r="44" spans="1:131" s="226" customFormat="1" ht="26.25" customHeight="1" x14ac:dyDescent="0.2">
      <c r="A44" s="240">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31"/>
      <c r="BK44" s="231"/>
      <c r="BL44" s="231"/>
      <c r="BM44" s="231"/>
      <c r="BN44" s="231"/>
      <c r="BO44" s="244"/>
      <c r="BP44" s="244"/>
      <c r="BQ44" s="241">
        <v>38</v>
      </c>
      <c r="BR44" s="242"/>
      <c r="BS44" s="789"/>
      <c r="BT44" s="790"/>
      <c r="BU44" s="790"/>
      <c r="BV44" s="790"/>
      <c r="BW44" s="790"/>
      <c r="BX44" s="790"/>
      <c r="BY44" s="790"/>
      <c r="BZ44" s="790"/>
      <c r="CA44" s="790"/>
      <c r="CB44" s="790"/>
      <c r="CC44" s="790"/>
      <c r="CD44" s="790"/>
      <c r="CE44" s="790"/>
      <c r="CF44" s="790"/>
      <c r="CG44" s="791"/>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225"/>
    </row>
    <row r="45" spans="1:131" s="226" customFormat="1" ht="26.25" customHeight="1" x14ac:dyDescent="0.2">
      <c r="A45" s="240">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31"/>
      <c r="BK45" s="231"/>
      <c r="BL45" s="231"/>
      <c r="BM45" s="231"/>
      <c r="BN45" s="231"/>
      <c r="BO45" s="244"/>
      <c r="BP45" s="244"/>
      <c r="BQ45" s="241">
        <v>39</v>
      </c>
      <c r="BR45" s="242"/>
      <c r="BS45" s="789"/>
      <c r="BT45" s="790"/>
      <c r="BU45" s="790"/>
      <c r="BV45" s="790"/>
      <c r="BW45" s="790"/>
      <c r="BX45" s="790"/>
      <c r="BY45" s="790"/>
      <c r="BZ45" s="790"/>
      <c r="CA45" s="790"/>
      <c r="CB45" s="790"/>
      <c r="CC45" s="790"/>
      <c r="CD45" s="790"/>
      <c r="CE45" s="790"/>
      <c r="CF45" s="790"/>
      <c r="CG45" s="791"/>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225"/>
    </row>
    <row r="46" spans="1:131" s="226" customFormat="1" ht="26.25" customHeight="1" x14ac:dyDescent="0.2">
      <c r="A46" s="240">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31"/>
      <c r="BK46" s="231"/>
      <c r="BL46" s="231"/>
      <c r="BM46" s="231"/>
      <c r="BN46" s="231"/>
      <c r="BO46" s="244"/>
      <c r="BP46" s="244"/>
      <c r="BQ46" s="241">
        <v>40</v>
      </c>
      <c r="BR46" s="242"/>
      <c r="BS46" s="789"/>
      <c r="BT46" s="790"/>
      <c r="BU46" s="790"/>
      <c r="BV46" s="790"/>
      <c r="BW46" s="790"/>
      <c r="BX46" s="790"/>
      <c r="BY46" s="790"/>
      <c r="BZ46" s="790"/>
      <c r="CA46" s="790"/>
      <c r="CB46" s="790"/>
      <c r="CC46" s="790"/>
      <c r="CD46" s="790"/>
      <c r="CE46" s="790"/>
      <c r="CF46" s="790"/>
      <c r="CG46" s="791"/>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225"/>
    </row>
    <row r="47" spans="1:131" s="226" customFormat="1" ht="26.25" customHeight="1" x14ac:dyDescent="0.2">
      <c r="A47" s="240">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31"/>
      <c r="BK47" s="231"/>
      <c r="BL47" s="231"/>
      <c r="BM47" s="231"/>
      <c r="BN47" s="231"/>
      <c r="BO47" s="244"/>
      <c r="BP47" s="244"/>
      <c r="BQ47" s="241">
        <v>41</v>
      </c>
      <c r="BR47" s="242"/>
      <c r="BS47" s="789"/>
      <c r="BT47" s="790"/>
      <c r="BU47" s="790"/>
      <c r="BV47" s="790"/>
      <c r="BW47" s="790"/>
      <c r="BX47" s="790"/>
      <c r="BY47" s="790"/>
      <c r="BZ47" s="790"/>
      <c r="CA47" s="790"/>
      <c r="CB47" s="790"/>
      <c r="CC47" s="790"/>
      <c r="CD47" s="790"/>
      <c r="CE47" s="790"/>
      <c r="CF47" s="790"/>
      <c r="CG47" s="791"/>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225"/>
    </row>
    <row r="48" spans="1:131" s="226" customFormat="1" ht="26.25" customHeight="1" x14ac:dyDescent="0.2">
      <c r="A48" s="240">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31"/>
      <c r="BK48" s="231"/>
      <c r="BL48" s="231"/>
      <c r="BM48" s="231"/>
      <c r="BN48" s="231"/>
      <c r="BO48" s="244"/>
      <c r="BP48" s="244"/>
      <c r="BQ48" s="241">
        <v>42</v>
      </c>
      <c r="BR48" s="242"/>
      <c r="BS48" s="789"/>
      <c r="BT48" s="790"/>
      <c r="BU48" s="790"/>
      <c r="BV48" s="790"/>
      <c r="BW48" s="790"/>
      <c r="BX48" s="790"/>
      <c r="BY48" s="790"/>
      <c r="BZ48" s="790"/>
      <c r="CA48" s="790"/>
      <c r="CB48" s="790"/>
      <c r="CC48" s="790"/>
      <c r="CD48" s="790"/>
      <c r="CE48" s="790"/>
      <c r="CF48" s="790"/>
      <c r="CG48" s="791"/>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225"/>
    </row>
    <row r="49" spans="1:131" s="226" customFormat="1" ht="26.25" customHeight="1" x14ac:dyDescent="0.2">
      <c r="A49" s="240">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31"/>
      <c r="BK49" s="231"/>
      <c r="BL49" s="231"/>
      <c r="BM49" s="231"/>
      <c r="BN49" s="231"/>
      <c r="BO49" s="244"/>
      <c r="BP49" s="244"/>
      <c r="BQ49" s="241">
        <v>43</v>
      </c>
      <c r="BR49" s="242"/>
      <c r="BS49" s="789"/>
      <c r="BT49" s="790"/>
      <c r="BU49" s="790"/>
      <c r="BV49" s="790"/>
      <c r="BW49" s="790"/>
      <c r="BX49" s="790"/>
      <c r="BY49" s="790"/>
      <c r="BZ49" s="790"/>
      <c r="CA49" s="790"/>
      <c r="CB49" s="790"/>
      <c r="CC49" s="790"/>
      <c r="CD49" s="790"/>
      <c r="CE49" s="790"/>
      <c r="CF49" s="790"/>
      <c r="CG49" s="791"/>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225"/>
    </row>
    <row r="50" spans="1:131" s="226" customFormat="1" ht="26.25" customHeight="1" x14ac:dyDescent="0.2">
      <c r="A50" s="240">
        <v>23</v>
      </c>
      <c r="B50" s="776"/>
      <c r="C50" s="777"/>
      <c r="D50" s="777"/>
      <c r="E50" s="777"/>
      <c r="F50" s="777"/>
      <c r="G50" s="777"/>
      <c r="H50" s="777"/>
      <c r="I50" s="777"/>
      <c r="J50" s="777"/>
      <c r="K50" s="777"/>
      <c r="L50" s="777"/>
      <c r="M50" s="777"/>
      <c r="N50" s="777"/>
      <c r="O50" s="777"/>
      <c r="P50" s="778"/>
      <c r="Q50" s="854"/>
      <c r="R50" s="855"/>
      <c r="S50" s="855"/>
      <c r="T50" s="855"/>
      <c r="U50" s="855"/>
      <c r="V50" s="855"/>
      <c r="W50" s="855"/>
      <c r="X50" s="855"/>
      <c r="Y50" s="855"/>
      <c r="Z50" s="855"/>
      <c r="AA50" s="855"/>
      <c r="AB50" s="855"/>
      <c r="AC50" s="855"/>
      <c r="AD50" s="855"/>
      <c r="AE50" s="856"/>
      <c r="AF50" s="782"/>
      <c r="AG50" s="783"/>
      <c r="AH50" s="783"/>
      <c r="AI50" s="783"/>
      <c r="AJ50" s="784"/>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31"/>
      <c r="BK50" s="231"/>
      <c r="BL50" s="231"/>
      <c r="BM50" s="231"/>
      <c r="BN50" s="231"/>
      <c r="BO50" s="244"/>
      <c r="BP50" s="244"/>
      <c r="BQ50" s="241">
        <v>44</v>
      </c>
      <c r="BR50" s="242"/>
      <c r="BS50" s="789"/>
      <c r="BT50" s="790"/>
      <c r="BU50" s="790"/>
      <c r="BV50" s="790"/>
      <c r="BW50" s="790"/>
      <c r="BX50" s="790"/>
      <c r="BY50" s="790"/>
      <c r="BZ50" s="790"/>
      <c r="CA50" s="790"/>
      <c r="CB50" s="790"/>
      <c r="CC50" s="790"/>
      <c r="CD50" s="790"/>
      <c r="CE50" s="790"/>
      <c r="CF50" s="790"/>
      <c r="CG50" s="791"/>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225"/>
    </row>
    <row r="51" spans="1:131" s="226" customFormat="1" ht="26.25" customHeight="1" x14ac:dyDescent="0.2">
      <c r="A51" s="240">
        <v>24</v>
      </c>
      <c r="B51" s="776"/>
      <c r="C51" s="777"/>
      <c r="D51" s="777"/>
      <c r="E51" s="777"/>
      <c r="F51" s="777"/>
      <c r="G51" s="777"/>
      <c r="H51" s="777"/>
      <c r="I51" s="777"/>
      <c r="J51" s="777"/>
      <c r="K51" s="777"/>
      <c r="L51" s="777"/>
      <c r="M51" s="777"/>
      <c r="N51" s="777"/>
      <c r="O51" s="777"/>
      <c r="P51" s="778"/>
      <c r="Q51" s="854"/>
      <c r="R51" s="855"/>
      <c r="S51" s="855"/>
      <c r="T51" s="855"/>
      <c r="U51" s="855"/>
      <c r="V51" s="855"/>
      <c r="W51" s="855"/>
      <c r="X51" s="855"/>
      <c r="Y51" s="855"/>
      <c r="Z51" s="855"/>
      <c r="AA51" s="855"/>
      <c r="AB51" s="855"/>
      <c r="AC51" s="855"/>
      <c r="AD51" s="855"/>
      <c r="AE51" s="856"/>
      <c r="AF51" s="782"/>
      <c r="AG51" s="783"/>
      <c r="AH51" s="783"/>
      <c r="AI51" s="783"/>
      <c r="AJ51" s="784"/>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31"/>
      <c r="BK51" s="231"/>
      <c r="BL51" s="231"/>
      <c r="BM51" s="231"/>
      <c r="BN51" s="231"/>
      <c r="BO51" s="244"/>
      <c r="BP51" s="244"/>
      <c r="BQ51" s="241">
        <v>45</v>
      </c>
      <c r="BR51" s="242"/>
      <c r="BS51" s="789"/>
      <c r="BT51" s="790"/>
      <c r="BU51" s="790"/>
      <c r="BV51" s="790"/>
      <c r="BW51" s="790"/>
      <c r="BX51" s="790"/>
      <c r="BY51" s="790"/>
      <c r="BZ51" s="790"/>
      <c r="CA51" s="790"/>
      <c r="CB51" s="790"/>
      <c r="CC51" s="790"/>
      <c r="CD51" s="790"/>
      <c r="CE51" s="790"/>
      <c r="CF51" s="790"/>
      <c r="CG51" s="791"/>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225"/>
    </row>
    <row r="52" spans="1:131" s="226" customFormat="1" ht="26.25" customHeight="1" x14ac:dyDescent="0.2">
      <c r="A52" s="240">
        <v>25</v>
      </c>
      <c r="B52" s="776"/>
      <c r="C52" s="777"/>
      <c r="D52" s="777"/>
      <c r="E52" s="777"/>
      <c r="F52" s="777"/>
      <c r="G52" s="777"/>
      <c r="H52" s="777"/>
      <c r="I52" s="777"/>
      <c r="J52" s="777"/>
      <c r="K52" s="777"/>
      <c r="L52" s="777"/>
      <c r="M52" s="777"/>
      <c r="N52" s="777"/>
      <c r="O52" s="777"/>
      <c r="P52" s="778"/>
      <c r="Q52" s="854"/>
      <c r="R52" s="855"/>
      <c r="S52" s="855"/>
      <c r="T52" s="855"/>
      <c r="U52" s="855"/>
      <c r="V52" s="855"/>
      <c r="W52" s="855"/>
      <c r="X52" s="855"/>
      <c r="Y52" s="855"/>
      <c r="Z52" s="855"/>
      <c r="AA52" s="855"/>
      <c r="AB52" s="855"/>
      <c r="AC52" s="855"/>
      <c r="AD52" s="855"/>
      <c r="AE52" s="856"/>
      <c r="AF52" s="782"/>
      <c r="AG52" s="783"/>
      <c r="AH52" s="783"/>
      <c r="AI52" s="783"/>
      <c r="AJ52" s="784"/>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31"/>
      <c r="BK52" s="231"/>
      <c r="BL52" s="231"/>
      <c r="BM52" s="231"/>
      <c r="BN52" s="231"/>
      <c r="BO52" s="244"/>
      <c r="BP52" s="244"/>
      <c r="BQ52" s="241">
        <v>46</v>
      </c>
      <c r="BR52" s="242"/>
      <c r="BS52" s="789"/>
      <c r="BT52" s="790"/>
      <c r="BU52" s="790"/>
      <c r="BV52" s="790"/>
      <c r="BW52" s="790"/>
      <c r="BX52" s="790"/>
      <c r="BY52" s="790"/>
      <c r="BZ52" s="790"/>
      <c r="CA52" s="790"/>
      <c r="CB52" s="790"/>
      <c r="CC52" s="790"/>
      <c r="CD52" s="790"/>
      <c r="CE52" s="790"/>
      <c r="CF52" s="790"/>
      <c r="CG52" s="791"/>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225"/>
    </row>
    <row r="53" spans="1:131" s="226" customFormat="1" ht="26.25" customHeight="1" x14ac:dyDescent="0.2">
      <c r="A53" s="240">
        <v>26</v>
      </c>
      <c r="B53" s="776"/>
      <c r="C53" s="777"/>
      <c r="D53" s="777"/>
      <c r="E53" s="777"/>
      <c r="F53" s="777"/>
      <c r="G53" s="777"/>
      <c r="H53" s="777"/>
      <c r="I53" s="777"/>
      <c r="J53" s="777"/>
      <c r="K53" s="777"/>
      <c r="L53" s="777"/>
      <c r="M53" s="777"/>
      <c r="N53" s="777"/>
      <c r="O53" s="777"/>
      <c r="P53" s="778"/>
      <c r="Q53" s="854"/>
      <c r="R53" s="855"/>
      <c r="S53" s="855"/>
      <c r="T53" s="855"/>
      <c r="U53" s="855"/>
      <c r="V53" s="855"/>
      <c r="W53" s="855"/>
      <c r="X53" s="855"/>
      <c r="Y53" s="855"/>
      <c r="Z53" s="855"/>
      <c r="AA53" s="855"/>
      <c r="AB53" s="855"/>
      <c r="AC53" s="855"/>
      <c r="AD53" s="855"/>
      <c r="AE53" s="856"/>
      <c r="AF53" s="782"/>
      <c r="AG53" s="783"/>
      <c r="AH53" s="783"/>
      <c r="AI53" s="783"/>
      <c r="AJ53" s="784"/>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31"/>
      <c r="BK53" s="231"/>
      <c r="BL53" s="231"/>
      <c r="BM53" s="231"/>
      <c r="BN53" s="231"/>
      <c r="BO53" s="244"/>
      <c r="BP53" s="244"/>
      <c r="BQ53" s="241">
        <v>47</v>
      </c>
      <c r="BR53" s="242"/>
      <c r="BS53" s="789"/>
      <c r="BT53" s="790"/>
      <c r="BU53" s="790"/>
      <c r="BV53" s="790"/>
      <c r="BW53" s="790"/>
      <c r="BX53" s="790"/>
      <c r="BY53" s="790"/>
      <c r="BZ53" s="790"/>
      <c r="CA53" s="790"/>
      <c r="CB53" s="790"/>
      <c r="CC53" s="790"/>
      <c r="CD53" s="790"/>
      <c r="CE53" s="790"/>
      <c r="CF53" s="790"/>
      <c r="CG53" s="791"/>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225"/>
    </row>
    <row r="54" spans="1:131" s="226" customFormat="1" ht="26.25" customHeight="1" x14ac:dyDescent="0.2">
      <c r="A54" s="240">
        <v>27</v>
      </c>
      <c r="B54" s="776"/>
      <c r="C54" s="777"/>
      <c r="D54" s="777"/>
      <c r="E54" s="777"/>
      <c r="F54" s="777"/>
      <c r="G54" s="777"/>
      <c r="H54" s="777"/>
      <c r="I54" s="777"/>
      <c r="J54" s="777"/>
      <c r="K54" s="777"/>
      <c r="L54" s="777"/>
      <c r="M54" s="777"/>
      <c r="N54" s="777"/>
      <c r="O54" s="777"/>
      <c r="P54" s="778"/>
      <c r="Q54" s="854"/>
      <c r="R54" s="855"/>
      <c r="S54" s="855"/>
      <c r="T54" s="855"/>
      <c r="U54" s="855"/>
      <c r="V54" s="855"/>
      <c r="W54" s="855"/>
      <c r="X54" s="855"/>
      <c r="Y54" s="855"/>
      <c r="Z54" s="855"/>
      <c r="AA54" s="855"/>
      <c r="AB54" s="855"/>
      <c r="AC54" s="855"/>
      <c r="AD54" s="855"/>
      <c r="AE54" s="856"/>
      <c r="AF54" s="782"/>
      <c r="AG54" s="783"/>
      <c r="AH54" s="783"/>
      <c r="AI54" s="783"/>
      <c r="AJ54" s="784"/>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31"/>
      <c r="BK54" s="231"/>
      <c r="BL54" s="231"/>
      <c r="BM54" s="231"/>
      <c r="BN54" s="231"/>
      <c r="BO54" s="244"/>
      <c r="BP54" s="244"/>
      <c r="BQ54" s="241">
        <v>48</v>
      </c>
      <c r="BR54" s="242"/>
      <c r="BS54" s="789"/>
      <c r="BT54" s="790"/>
      <c r="BU54" s="790"/>
      <c r="BV54" s="790"/>
      <c r="BW54" s="790"/>
      <c r="BX54" s="790"/>
      <c r="BY54" s="790"/>
      <c r="BZ54" s="790"/>
      <c r="CA54" s="790"/>
      <c r="CB54" s="790"/>
      <c r="CC54" s="790"/>
      <c r="CD54" s="790"/>
      <c r="CE54" s="790"/>
      <c r="CF54" s="790"/>
      <c r="CG54" s="791"/>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225"/>
    </row>
    <row r="55" spans="1:131" s="226" customFormat="1" ht="26.25" customHeight="1" x14ac:dyDescent="0.2">
      <c r="A55" s="240">
        <v>28</v>
      </c>
      <c r="B55" s="776"/>
      <c r="C55" s="777"/>
      <c r="D55" s="777"/>
      <c r="E55" s="777"/>
      <c r="F55" s="777"/>
      <c r="G55" s="777"/>
      <c r="H55" s="777"/>
      <c r="I55" s="777"/>
      <c r="J55" s="777"/>
      <c r="K55" s="777"/>
      <c r="L55" s="777"/>
      <c r="M55" s="777"/>
      <c r="N55" s="777"/>
      <c r="O55" s="777"/>
      <c r="P55" s="778"/>
      <c r="Q55" s="854"/>
      <c r="R55" s="855"/>
      <c r="S55" s="855"/>
      <c r="T55" s="855"/>
      <c r="U55" s="855"/>
      <c r="V55" s="855"/>
      <c r="W55" s="855"/>
      <c r="X55" s="855"/>
      <c r="Y55" s="855"/>
      <c r="Z55" s="855"/>
      <c r="AA55" s="855"/>
      <c r="AB55" s="855"/>
      <c r="AC55" s="855"/>
      <c r="AD55" s="855"/>
      <c r="AE55" s="856"/>
      <c r="AF55" s="782"/>
      <c r="AG55" s="783"/>
      <c r="AH55" s="783"/>
      <c r="AI55" s="783"/>
      <c r="AJ55" s="784"/>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31"/>
      <c r="BK55" s="231"/>
      <c r="BL55" s="231"/>
      <c r="BM55" s="231"/>
      <c r="BN55" s="231"/>
      <c r="BO55" s="244"/>
      <c r="BP55" s="244"/>
      <c r="BQ55" s="241">
        <v>49</v>
      </c>
      <c r="BR55" s="242"/>
      <c r="BS55" s="789"/>
      <c r="BT55" s="790"/>
      <c r="BU55" s="790"/>
      <c r="BV55" s="790"/>
      <c r="BW55" s="790"/>
      <c r="BX55" s="790"/>
      <c r="BY55" s="790"/>
      <c r="BZ55" s="790"/>
      <c r="CA55" s="790"/>
      <c r="CB55" s="790"/>
      <c r="CC55" s="790"/>
      <c r="CD55" s="790"/>
      <c r="CE55" s="790"/>
      <c r="CF55" s="790"/>
      <c r="CG55" s="791"/>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225"/>
    </row>
    <row r="56" spans="1:131" s="226" customFormat="1" ht="26.25" customHeight="1" x14ac:dyDescent="0.2">
      <c r="A56" s="240">
        <v>29</v>
      </c>
      <c r="B56" s="776"/>
      <c r="C56" s="777"/>
      <c r="D56" s="777"/>
      <c r="E56" s="777"/>
      <c r="F56" s="777"/>
      <c r="G56" s="777"/>
      <c r="H56" s="777"/>
      <c r="I56" s="777"/>
      <c r="J56" s="777"/>
      <c r="K56" s="777"/>
      <c r="L56" s="777"/>
      <c r="M56" s="777"/>
      <c r="N56" s="777"/>
      <c r="O56" s="777"/>
      <c r="P56" s="778"/>
      <c r="Q56" s="854"/>
      <c r="R56" s="855"/>
      <c r="S56" s="855"/>
      <c r="T56" s="855"/>
      <c r="U56" s="855"/>
      <c r="V56" s="855"/>
      <c r="W56" s="855"/>
      <c r="X56" s="855"/>
      <c r="Y56" s="855"/>
      <c r="Z56" s="855"/>
      <c r="AA56" s="855"/>
      <c r="AB56" s="855"/>
      <c r="AC56" s="855"/>
      <c r="AD56" s="855"/>
      <c r="AE56" s="856"/>
      <c r="AF56" s="782"/>
      <c r="AG56" s="783"/>
      <c r="AH56" s="783"/>
      <c r="AI56" s="783"/>
      <c r="AJ56" s="784"/>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31"/>
      <c r="BK56" s="231"/>
      <c r="BL56" s="231"/>
      <c r="BM56" s="231"/>
      <c r="BN56" s="231"/>
      <c r="BO56" s="244"/>
      <c r="BP56" s="244"/>
      <c r="BQ56" s="241">
        <v>50</v>
      </c>
      <c r="BR56" s="242"/>
      <c r="BS56" s="789"/>
      <c r="BT56" s="790"/>
      <c r="BU56" s="790"/>
      <c r="BV56" s="790"/>
      <c r="BW56" s="790"/>
      <c r="BX56" s="790"/>
      <c r="BY56" s="790"/>
      <c r="BZ56" s="790"/>
      <c r="CA56" s="790"/>
      <c r="CB56" s="790"/>
      <c r="CC56" s="790"/>
      <c r="CD56" s="790"/>
      <c r="CE56" s="790"/>
      <c r="CF56" s="790"/>
      <c r="CG56" s="791"/>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225"/>
    </row>
    <row r="57" spans="1:131" s="226" customFormat="1" ht="26.25" customHeight="1" x14ac:dyDescent="0.2">
      <c r="A57" s="240">
        <v>30</v>
      </c>
      <c r="B57" s="776"/>
      <c r="C57" s="777"/>
      <c r="D57" s="777"/>
      <c r="E57" s="777"/>
      <c r="F57" s="777"/>
      <c r="G57" s="777"/>
      <c r="H57" s="777"/>
      <c r="I57" s="777"/>
      <c r="J57" s="777"/>
      <c r="K57" s="777"/>
      <c r="L57" s="777"/>
      <c r="M57" s="777"/>
      <c r="N57" s="777"/>
      <c r="O57" s="777"/>
      <c r="P57" s="778"/>
      <c r="Q57" s="854"/>
      <c r="R57" s="855"/>
      <c r="S57" s="855"/>
      <c r="T57" s="855"/>
      <c r="U57" s="855"/>
      <c r="V57" s="855"/>
      <c r="W57" s="855"/>
      <c r="X57" s="855"/>
      <c r="Y57" s="855"/>
      <c r="Z57" s="855"/>
      <c r="AA57" s="855"/>
      <c r="AB57" s="855"/>
      <c r="AC57" s="855"/>
      <c r="AD57" s="855"/>
      <c r="AE57" s="856"/>
      <c r="AF57" s="782"/>
      <c r="AG57" s="783"/>
      <c r="AH57" s="783"/>
      <c r="AI57" s="783"/>
      <c r="AJ57" s="784"/>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31"/>
      <c r="BK57" s="231"/>
      <c r="BL57" s="231"/>
      <c r="BM57" s="231"/>
      <c r="BN57" s="231"/>
      <c r="BO57" s="244"/>
      <c r="BP57" s="244"/>
      <c r="BQ57" s="241">
        <v>51</v>
      </c>
      <c r="BR57" s="242"/>
      <c r="BS57" s="789"/>
      <c r="BT57" s="790"/>
      <c r="BU57" s="790"/>
      <c r="BV57" s="790"/>
      <c r="BW57" s="790"/>
      <c r="BX57" s="790"/>
      <c r="BY57" s="790"/>
      <c r="BZ57" s="790"/>
      <c r="CA57" s="790"/>
      <c r="CB57" s="790"/>
      <c r="CC57" s="790"/>
      <c r="CD57" s="790"/>
      <c r="CE57" s="790"/>
      <c r="CF57" s="790"/>
      <c r="CG57" s="791"/>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225"/>
    </row>
    <row r="58" spans="1:131" s="226" customFormat="1" ht="26.25" customHeight="1" x14ac:dyDescent="0.2">
      <c r="A58" s="240">
        <v>31</v>
      </c>
      <c r="B58" s="776"/>
      <c r="C58" s="777"/>
      <c r="D58" s="777"/>
      <c r="E58" s="777"/>
      <c r="F58" s="777"/>
      <c r="G58" s="777"/>
      <c r="H58" s="777"/>
      <c r="I58" s="777"/>
      <c r="J58" s="777"/>
      <c r="K58" s="777"/>
      <c r="L58" s="777"/>
      <c r="M58" s="777"/>
      <c r="N58" s="777"/>
      <c r="O58" s="777"/>
      <c r="P58" s="778"/>
      <c r="Q58" s="854"/>
      <c r="R58" s="855"/>
      <c r="S58" s="855"/>
      <c r="T58" s="855"/>
      <c r="U58" s="855"/>
      <c r="V58" s="855"/>
      <c r="W58" s="855"/>
      <c r="X58" s="855"/>
      <c r="Y58" s="855"/>
      <c r="Z58" s="855"/>
      <c r="AA58" s="855"/>
      <c r="AB58" s="855"/>
      <c r="AC58" s="855"/>
      <c r="AD58" s="855"/>
      <c r="AE58" s="856"/>
      <c r="AF58" s="782"/>
      <c r="AG58" s="783"/>
      <c r="AH58" s="783"/>
      <c r="AI58" s="783"/>
      <c r="AJ58" s="784"/>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31"/>
      <c r="BK58" s="231"/>
      <c r="BL58" s="231"/>
      <c r="BM58" s="231"/>
      <c r="BN58" s="231"/>
      <c r="BO58" s="244"/>
      <c r="BP58" s="244"/>
      <c r="BQ58" s="241">
        <v>52</v>
      </c>
      <c r="BR58" s="242"/>
      <c r="BS58" s="789"/>
      <c r="BT58" s="790"/>
      <c r="BU58" s="790"/>
      <c r="BV58" s="790"/>
      <c r="BW58" s="790"/>
      <c r="BX58" s="790"/>
      <c r="BY58" s="790"/>
      <c r="BZ58" s="790"/>
      <c r="CA58" s="790"/>
      <c r="CB58" s="790"/>
      <c r="CC58" s="790"/>
      <c r="CD58" s="790"/>
      <c r="CE58" s="790"/>
      <c r="CF58" s="790"/>
      <c r="CG58" s="791"/>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225"/>
    </row>
    <row r="59" spans="1:131" s="226" customFormat="1" ht="26.25" customHeight="1" x14ac:dyDescent="0.2">
      <c r="A59" s="240">
        <v>32</v>
      </c>
      <c r="B59" s="776"/>
      <c r="C59" s="777"/>
      <c r="D59" s="777"/>
      <c r="E59" s="777"/>
      <c r="F59" s="777"/>
      <c r="G59" s="777"/>
      <c r="H59" s="777"/>
      <c r="I59" s="777"/>
      <c r="J59" s="777"/>
      <c r="K59" s="777"/>
      <c r="L59" s="777"/>
      <c r="M59" s="777"/>
      <c r="N59" s="777"/>
      <c r="O59" s="777"/>
      <c r="P59" s="778"/>
      <c r="Q59" s="854"/>
      <c r="R59" s="855"/>
      <c r="S59" s="855"/>
      <c r="T59" s="855"/>
      <c r="U59" s="855"/>
      <c r="V59" s="855"/>
      <c r="W59" s="855"/>
      <c r="X59" s="855"/>
      <c r="Y59" s="855"/>
      <c r="Z59" s="855"/>
      <c r="AA59" s="855"/>
      <c r="AB59" s="855"/>
      <c r="AC59" s="855"/>
      <c r="AD59" s="855"/>
      <c r="AE59" s="856"/>
      <c r="AF59" s="782"/>
      <c r="AG59" s="783"/>
      <c r="AH59" s="783"/>
      <c r="AI59" s="783"/>
      <c r="AJ59" s="784"/>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31"/>
      <c r="BK59" s="231"/>
      <c r="BL59" s="231"/>
      <c r="BM59" s="231"/>
      <c r="BN59" s="231"/>
      <c r="BO59" s="244"/>
      <c r="BP59" s="244"/>
      <c r="BQ59" s="241">
        <v>53</v>
      </c>
      <c r="BR59" s="242"/>
      <c r="BS59" s="789"/>
      <c r="BT59" s="790"/>
      <c r="BU59" s="790"/>
      <c r="BV59" s="790"/>
      <c r="BW59" s="790"/>
      <c r="BX59" s="790"/>
      <c r="BY59" s="790"/>
      <c r="BZ59" s="790"/>
      <c r="CA59" s="790"/>
      <c r="CB59" s="790"/>
      <c r="CC59" s="790"/>
      <c r="CD59" s="790"/>
      <c r="CE59" s="790"/>
      <c r="CF59" s="790"/>
      <c r="CG59" s="791"/>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225"/>
    </row>
    <row r="60" spans="1:131" s="226" customFormat="1" ht="26.25" customHeight="1" x14ac:dyDescent="0.2">
      <c r="A60" s="240">
        <v>33</v>
      </c>
      <c r="B60" s="776"/>
      <c r="C60" s="777"/>
      <c r="D60" s="777"/>
      <c r="E60" s="777"/>
      <c r="F60" s="777"/>
      <c r="G60" s="777"/>
      <c r="H60" s="777"/>
      <c r="I60" s="777"/>
      <c r="J60" s="777"/>
      <c r="K60" s="777"/>
      <c r="L60" s="777"/>
      <c r="M60" s="777"/>
      <c r="N60" s="777"/>
      <c r="O60" s="777"/>
      <c r="P60" s="778"/>
      <c r="Q60" s="854"/>
      <c r="R60" s="855"/>
      <c r="S60" s="855"/>
      <c r="T60" s="855"/>
      <c r="U60" s="855"/>
      <c r="V60" s="855"/>
      <c r="W60" s="855"/>
      <c r="X60" s="855"/>
      <c r="Y60" s="855"/>
      <c r="Z60" s="855"/>
      <c r="AA60" s="855"/>
      <c r="AB60" s="855"/>
      <c r="AC60" s="855"/>
      <c r="AD60" s="855"/>
      <c r="AE60" s="856"/>
      <c r="AF60" s="782"/>
      <c r="AG60" s="783"/>
      <c r="AH60" s="783"/>
      <c r="AI60" s="783"/>
      <c r="AJ60" s="784"/>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31"/>
      <c r="BK60" s="231"/>
      <c r="BL60" s="231"/>
      <c r="BM60" s="231"/>
      <c r="BN60" s="231"/>
      <c r="BO60" s="244"/>
      <c r="BP60" s="244"/>
      <c r="BQ60" s="241">
        <v>54</v>
      </c>
      <c r="BR60" s="242"/>
      <c r="BS60" s="789"/>
      <c r="BT60" s="790"/>
      <c r="BU60" s="790"/>
      <c r="BV60" s="790"/>
      <c r="BW60" s="790"/>
      <c r="BX60" s="790"/>
      <c r="BY60" s="790"/>
      <c r="BZ60" s="790"/>
      <c r="CA60" s="790"/>
      <c r="CB60" s="790"/>
      <c r="CC60" s="790"/>
      <c r="CD60" s="790"/>
      <c r="CE60" s="790"/>
      <c r="CF60" s="790"/>
      <c r="CG60" s="791"/>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225"/>
    </row>
    <row r="61" spans="1:131" s="226" customFormat="1" ht="26.25" customHeight="1" thickBot="1" x14ac:dyDescent="0.25">
      <c r="A61" s="240">
        <v>34</v>
      </c>
      <c r="B61" s="776"/>
      <c r="C61" s="777"/>
      <c r="D61" s="777"/>
      <c r="E61" s="777"/>
      <c r="F61" s="777"/>
      <c r="G61" s="777"/>
      <c r="H61" s="777"/>
      <c r="I61" s="777"/>
      <c r="J61" s="777"/>
      <c r="K61" s="777"/>
      <c r="L61" s="777"/>
      <c r="M61" s="777"/>
      <c r="N61" s="777"/>
      <c r="O61" s="777"/>
      <c r="P61" s="778"/>
      <c r="Q61" s="854"/>
      <c r="R61" s="855"/>
      <c r="S61" s="855"/>
      <c r="T61" s="855"/>
      <c r="U61" s="855"/>
      <c r="V61" s="855"/>
      <c r="W61" s="855"/>
      <c r="X61" s="855"/>
      <c r="Y61" s="855"/>
      <c r="Z61" s="855"/>
      <c r="AA61" s="855"/>
      <c r="AB61" s="855"/>
      <c r="AC61" s="855"/>
      <c r="AD61" s="855"/>
      <c r="AE61" s="856"/>
      <c r="AF61" s="782"/>
      <c r="AG61" s="783"/>
      <c r="AH61" s="783"/>
      <c r="AI61" s="783"/>
      <c r="AJ61" s="784"/>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31"/>
      <c r="BK61" s="231"/>
      <c r="BL61" s="231"/>
      <c r="BM61" s="231"/>
      <c r="BN61" s="231"/>
      <c r="BO61" s="244"/>
      <c r="BP61" s="244"/>
      <c r="BQ61" s="241">
        <v>55</v>
      </c>
      <c r="BR61" s="242"/>
      <c r="BS61" s="789"/>
      <c r="BT61" s="790"/>
      <c r="BU61" s="790"/>
      <c r="BV61" s="790"/>
      <c r="BW61" s="790"/>
      <c r="BX61" s="790"/>
      <c r="BY61" s="790"/>
      <c r="BZ61" s="790"/>
      <c r="CA61" s="790"/>
      <c r="CB61" s="790"/>
      <c r="CC61" s="790"/>
      <c r="CD61" s="790"/>
      <c r="CE61" s="790"/>
      <c r="CF61" s="790"/>
      <c r="CG61" s="791"/>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225"/>
    </row>
    <row r="62" spans="1:131" s="226" customFormat="1" ht="26.25" customHeight="1" x14ac:dyDescent="0.2">
      <c r="A62" s="240">
        <v>35</v>
      </c>
      <c r="B62" s="776"/>
      <c r="C62" s="777"/>
      <c r="D62" s="777"/>
      <c r="E62" s="777"/>
      <c r="F62" s="777"/>
      <c r="G62" s="777"/>
      <c r="H62" s="777"/>
      <c r="I62" s="777"/>
      <c r="J62" s="777"/>
      <c r="K62" s="777"/>
      <c r="L62" s="777"/>
      <c r="M62" s="777"/>
      <c r="N62" s="777"/>
      <c r="O62" s="777"/>
      <c r="P62" s="778"/>
      <c r="Q62" s="854"/>
      <c r="R62" s="855"/>
      <c r="S62" s="855"/>
      <c r="T62" s="855"/>
      <c r="U62" s="855"/>
      <c r="V62" s="855"/>
      <c r="W62" s="855"/>
      <c r="X62" s="855"/>
      <c r="Y62" s="855"/>
      <c r="Z62" s="855"/>
      <c r="AA62" s="855"/>
      <c r="AB62" s="855"/>
      <c r="AC62" s="855"/>
      <c r="AD62" s="855"/>
      <c r="AE62" s="856"/>
      <c r="AF62" s="782"/>
      <c r="AG62" s="783"/>
      <c r="AH62" s="783"/>
      <c r="AI62" s="783"/>
      <c r="AJ62" s="784"/>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404</v>
      </c>
      <c r="BK62" s="827"/>
      <c r="BL62" s="827"/>
      <c r="BM62" s="827"/>
      <c r="BN62" s="828"/>
      <c r="BO62" s="244"/>
      <c r="BP62" s="244"/>
      <c r="BQ62" s="241">
        <v>56</v>
      </c>
      <c r="BR62" s="242"/>
      <c r="BS62" s="789"/>
      <c r="BT62" s="790"/>
      <c r="BU62" s="790"/>
      <c r="BV62" s="790"/>
      <c r="BW62" s="790"/>
      <c r="BX62" s="790"/>
      <c r="BY62" s="790"/>
      <c r="BZ62" s="790"/>
      <c r="CA62" s="790"/>
      <c r="CB62" s="790"/>
      <c r="CC62" s="790"/>
      <c r="CD62" s="790"/>
      <c r="CE62" s="790"/>
      <c r="CF62" s="790"/>
      <c r="CG62" s="791"/>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225"/>
    </row>
    <row r="63" spans="1:131" s="226" customFormat="1" ht="26.25" customHeight="1" thickBot="1" x14ac:dyDescent="0.25">
      <c r="A63" s="243" t="s">
        <v>385</v>
      </c>
      <c r="B63" s="811" t="s">
        <v>405</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288</v>
      </c>
      <c r="AG63" s="863"/>
      <c r="AH63" s="863"/>
      <c r="AI63" s="863"/>
      <c r="AJ63" s="864"/>
      <c r="AK63" s="865"/>
      <c r="AL63" s="860"/>
      <c r="AM63" s="860"/>
      <c r="AN63" s="860"/>
      <c r="AO63" s="860"/>
      <c r="AP63" s="863">
        <v>9634</v>
      </c>
      <c r="AQ63" s="863"/>
      <c r="AR63" s="863"/>
      <c r="AS63" s="863"/>
      <c r="AT63" s="863"/>
      <c r="AU63" s="863">
        <v>9511</v>
      </c>
      <c r="AV63" s="863"/>
      <c r="AW63" s="863"/>
      <c r="AX63" s="863"/>
      <c r="AY63" s="863"/>
      <c r="AZ63" s="867"/>
      <c r="BA63" s="867"/>
      <c r="BB63" s="867"/>
      <c r="BC63" s="867"/>
      <c r="BD63" s="867"/>
      <c r="BE63" s="868"/>
      <c r="BF63" s="868"/>
      <c r="BG63" s="868"/>
      <c r="BH63" s="868"/>
      <c r="BI63" s="869"/>
      <c r="BJ63" s="870" t="s">
        <v>387</v>
      </c>
      <c r="BK63" s="871"/>
      <c r="BL63" s="871"/>
      <c r="BM63" s="871"/>
      <c r="BN63" s="872"/>
      <c r="BO63" s="244"/>
      <c r="BP63" s="244"/>
      <c r="BQ63" s="241">
        <v>57</v>
      </c>
      <c r="BR63" s="242"/>
      <c r="BS63" s="789"/>
      <c r="BT63" s="790"/>
      <c r="BU63" s="790"/>
      <c r="BV63" s="790"/>
      <c r="BW63" s="790"/>
      <c r="BX63" s="790"/>
      <c r="BY63" s="790"/>
      <c r="BZ63" s="790"/>
      <c r="CA63" s="790"/>
      <c r="CB63" s="790"/>
      <c r="CC63" s="790"/>
      <c r="CD63" s="790"/>
      <c r="CE63" s="790"/>
      <c r="CF63" s="790"/>
      <c r="CG63" s="791"/>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225"/>
    </row>
    <row r="64" spans="1:131" s="226" customFormat="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789"/>
      <c r="BT64" s="790"/>
      <c r="BU64" s="790"/>
      <c r="BV64" s="790"/>
      <c r="BW64" s="790"/>
      <c r="BX64" s="790"/>
      <c r="BY64" s="790"/>
      <c r="BZ64" s="790"/>
      <c r="CA64" s="790"/>
      <c r="CB64" s="790"/>
      <c r="CC64" s="790"/>
      <c r="CD64" s="790"/>
      <c r="CE64" s="790"/>
      <c r="CF64" s="790"/>
      <c r="CG64" s="791"/>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225"/>
    </row>
    <row r="65" spans="1:131" s="226" customFormat="1" ht="26.25" customHeight="1" thickBot="1" x14ac:dyDescent="0.25">
      <c r="A65" s="231" t="s">
        <v>406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4"/>
      <c r="BF65" s="244"/>
      <c r="BG65" s="244"/>
      <c r="BH65" s="244"/>
      <c r="BI65" s="244"/>
      <c r="BJ65" s="244"/>
      <c r="BK65" s="244"/>
      <c r="BL65" s="244"/>
      <c r="BM65" s="244"/>
      <c r="BN65" s="244"/>
      <c r="BO65" s="244"/>
      <c r="BP65" s="244"/>
      <c r="BQ65" s="241">
        <v>59</v>
      </c>
      <c r="BR65" s="242"/>
      <c r="BS65" s="789"/>
      <c r="BT65" s="790"/>
      <c r="BU65" s="790"/>
      <c r="BV65" s="790"/>
      <c r="BW65" s="790"/>
      <c r="BX65" s="790"/>
      <c r="BY65" s="790"/>
      <c r="BZ65" s="790"/>
      <c r="CA65" s="790"/>
      <c r="CB65" s="790"/>
      <c r="CC65" s="790"/>
      <c r="CD65" s="790"/>
      <c r="CE65" s="790"/>
      <c r="CF65" s="790"/>
      <c r="CG65" s="791"/>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225"/>
    </row>
    <row r="66" spans="1:131" s="226" customFormat="1" ht="26.25" customHeight="1" x14ac:dyDescent="0.2">
      <c r="A66" s="761" t="s">
        <v>407</v>
      </c>
      <c r="B66" s="762"/>
      <c r="C66" s="762"/>
      <c r="D66" s="762"/>
      <c r="E66" s="762"/>
      <c r="F66" s="762"/>
      <c r="G66" s="762"/>
      <c r="H66" s="762"/>
      <c r="I66" s="762"/>
      <c r="J66" s="762"/>
      <c r="K66" s="762"/>
      <c r="L66" s="762"/>
      <c r="M66" s="762"/>
      <c r="N66" s="762"/>
      <c r="O66" s="762"/>
      <c r="P66" s="763"/>
      <c r="Q66" s="738" t="s">
        <v>408</v>
      </c>
      <c r="R66" s="739"/>
      <c r="S66" s="739"/>
      <c r="T66" s="739"/>
      <c r="U66" s="740"/>
      <c r="V66" s="738" t="s">
        <v>391</v>
      </c>
      <c r="W66" s="739"/>
      <c r="X66" s="739"/>
      <c r="Y66" s="739"/>
      <c r="Z66" s="740"/>
      <c r="AA66" s="738" t="s">
        <v>392</v>
      </c>
      <c r="AB66" s="739"/>
      <c r="AC66" s="739"/>
      <c r="AD66" s="739"/>
      <c r="AE66" s="740"/>
      <c r="AF66" s="873" t="s">
        <v>393</v>
      </c>
      <c r="AG66" s="834"/>
      <c r="AH66" s="834"/>
      <c r="AI66" s="834"/>
      <c r="AJ66" s="874"/>
      <c r="AK66" s="738" t="s">
        <v>394</v>
      </c>
      <c r="AL66" s="762"/>
      <c r="AM66" s="762"/>
      <c r="AN66" s="762"/>
      <c r="AO66" s="763"/>
      <c r="AP66" s="738" t="s">
        <v>395</v>
      </c>
      <c r="AQ66" s="739"/>
      <c r="AR66" s="739"/>
      <c r="AS66" s="739"/>
      <c r="AT66" s="740"/>
      <c r="AU66" s="738" t="s">
        <v>409</v>
      </c>
      <c r="AV66" s="739"/>
      <c r="AW66" s="739"/>
      <c r="AX66" s="739"/>
      <c r="AY66" s="740"/>
      <c r="AZ66" s="738" t="s">
        <v>373</v>
      </c>
      <c r="BA66" s="739"/>
      <c r="BB66" s="739"/>
      <c r="BC66" s="739"/>
      <c r="BD66" s="750"/>
      <c r="BE66" s="244"/>
      <c r="BF66" s="244"/>
      <c r="BG66" s="244"/>
      <c r="BH66" s="244"/>
      <c r="BI66" s="244"/>
      <c r="BJ66" s="244"/>
      <c r="BK66" s="244"/>
      <c r="BL66" s="244"/>
      <c r="BM66" s="244"/>
      <c r="BN66" s="244"/>
      <c r="BO66" s="244"/>
      <c r="BP66" s="244"/>
      <c r="BQ66" s="241">
        <v>60</v>
      </c>
      <c r="BR66" s="246"/>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25"/>
    </row>
    <row r="67" spans="1:131" s="226" customFormat="1" ht="26.25" customHeight="1" thickBot="1" x14ac:dyDescent="0.25">
      <c r="A67" s="764"/>
      <c r="B67" s="765"/>
      <c r="C67" s="765"/>
      <c r="D67" s="765"/>
      <c r="E67" s="765"/>
      <c r="F67" s="765"/>
      <c r="G67" s="765"/>
      <c r="H67" s="765"/>
      <c r="I67" s="765"/>
      <c r="J67" s="765"/>
      <c r="K67" s="765"/>
      <c r="L67" s="765"/>
      <c r="M67" s="765"/>
      <c r="N67" s="765"/>
      <c r="O67" s="765"/>
      <c r="P67" s="766"/>
      <c r="Q67" s="741"/>
      <c r="R67" s="742"/>
      <c r="S67" s="742"/>
      <c r="T67" s="742"/>
      <c r="U67" s="743"/>
      <c r="V67" s="741"/>
      <c r="W67" s="742"/>
      <c r="X67" s="742"/>
      <c r="Y67" s="742"/>
      <c r="Z67" s="743"/>
      <c r="AA67" s="741"/>
      <c r="AB67" s="742"/>
      <c r="AC67" s="742"/>
      <c r="AD67" s="742"/>
      <c r="AE67" s="743"/>
      <c r="AF67" s="875"/>
      <c r="AG67" s="837"/>
      <c r="AH67" s="837"/>
      <c r="AI67" s="837"/>
      <c r="AJ67" s="876"/>
      <c r="AK67" s="877"/>
      <c r="AL67" s="765"/>
      <c r="AM67" s="765"/>
      <c r="AN67" s="765"/>
      <c r="AO67" s="766"/>
      <c r="AP67" s="741"/>
      <c r="AQ67" s="742"/>
      <c r="AR67" s="742"/>
      <c r="AS67" s="742"/>
      <c r="AT67" s="743"/>
      <c r="AU67" s="741"/>
      <c r="AV67" s="742"/>
      <c r="AW67" s="742"/>
      <c r="AX67" s="742"/>
      <c r="AY67" s="743"/>
      <c r="AZ67" s="741"/>
      <c r="BA67" s="742"/>
      <c r="BB67" s="742"/>
      <c r="BC67" s="742"/>
      <c r="BD67" s="751"/>
      <c r="BE67" s="244"/>
      <c r="BF67" s="244"/>
      <c r="BG67" s="244"/>
      <c r="BH67" s="244"/>
      <c r="BI67" s="244"/>
      <c r="BJ67" s="244"/>
      <c r="BK67" s="244"/>
      <c r="BL67" s="244"/>
      <c r="BM67" s="244"/>
      <c r="BN67" s="244"/>
      <c r="BO67" s="244"/>
      <c r="BP67" s="244"/>
      <c r="BQ67" s="241">
        <v>61</v>
      </c>
      <c r="BR67" s="246"/>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25"/>
    </row>
    <row r="68" spans="1:131" s="226" customFormat="1" ht="26.25" customHeight="1" thickTop="1" x14ac:dyDescent="0.2">
      <c r="A68" s="237">
        <v>1</v>
      </c>
      <c r="B68" s="890" t="s">
        <v>558</v>
      </c>
      <c r="C68" s="891"/>
      <c r="D68" s="891"/>
      <c r="E68" s="891"/>
      <c r="F68" s="891"/>
      <c r="G68" s="891"/>
      <c r="H68" s="891"/>
      <c r="I68" s="891"/>
      <c r="J68" s="891"/>
      <c r="K68" s="891"/>
      <c r="L68" s="891"/>
      <c r="M68" s="891"/>
      <c r="N68" s="891"/>
      <c r="O68" s="891"/>
      <c r="P68" s="892"/>
      <c r="Q68" s="893">
        <v>120</v>
      </c>
      <c r="R68" s="887"/>
      <c r="S68" s="887"/>
      <c r="T68" s="887"/>
      <c r="U68" s="887"/>
      <c r="V68" s="887">
        <v>111</v>
      </c>
      <c r="W68" s="887"/>
      <c r="X68" s="887"/>
      <c r="Y68" s="887"/>
      <c r="Z68" s="887"/>
      <c r="AA68" s="887">
        <v>9</v>
      </c>
      <c r="AB68" s="887"/>
      <c r="AC68" s="887"/>
      <c r="AD68" s="887"/>
      <c r="AE68" s="887"/>
      <c r="AF68" s="887">
        <v>9</v>
      </c>
      <c r="AG68" s="887"/>
      <c r="AH68" s="887"/>
      <c r="AI68" s="887"/>
      <c r="AJ68" s="887"/>
      <c r="AK68" s="887">
        <v>5</v>
      </c>
      <c r="AL68" s="887"/>
      <c r="AM68" s="887"/>
      <c r="AN68" s="887"/>
      <c r="AO68" s="887"/>
      <c r="AP68" s="887" t="s">
        <v>502</v>
      </c>
      <c r="AQ68" s="887"/>
      <c r="AR68" s="887"/>
      <c r="AS68" s="887"/>
      <c r="AT68" s="887"/>
      <c r="AU68" s="887" t="s">
        <v>502</v>
      </c>
      <c r="AV68" s="887"/>
      <c r="AW68" s="887"/>
      <c r="AX68" s="887"/>
      <c r="AY68" s="887"/>
      <c r="AZ68" s="888"/>
      <c r="BA68" s="888"/>
      <c r="BB68" s="888"/>
      <c r="BC68" s="888"/>
      <c r="BD68" s="889"/>
      <c r="BE68" s="244"/>
      <c r="BF68" s="244"/>
      <c r="BG68" s="244"/>
      <c r="BH68" s="244"/>
      <c r="BI68" s="244"/>
      <c r="BJ68" s="244"/>
      <c r="BK68" s="244"/>
      <c r="BL68" s="244"/>
      <c r="BM68" s="244"/>
      <c r="BN68" s="244"/>
      <c r="BO68" s="244"/>
      <c r="BP68" s="244"/>
      <c r="BQ68" s="241">
        <v>62</v>
      </c>
      <c r="BR68" s="246"/>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25"/>
    </row>
    <row r="69" spans="1:131" s="226" customFormat="1" ht="26.25" customHeight="1" x14ac:dyDescent="0.2">
      <c r="A69" s="240">
        <v>2</v>
      </c>
      <c r="B69" s="894" t="s">
        <v>559</v>
      </c>
      <c r="C69" s="895"/>
      <c r="D69" s="895"/>
      <c r="E69" s="895"/>
      <c r="F69" s="895"/>
      <c r="G69" s="895"/>
      <c r="H69" s="895"/>
      <c r="I69" s="895"/>
      <c r="J69" s="895"/>
      <c r="K69" s="895"/>
      <c r="L69" s="895"/>
      <c r="M69" s="895"/>
      <c r="N69" s="895"/>
      <c r="O69" s="895"/>
      <c r="P69" s="896"/>
      <c r="Q69" s="897">
        <v>14299</v>
      </c>
      <c r="R69" s="852"/>
      <c r="S69" s="852"/>
      <c r="T69" s="852"/>
      <c r="U69" s="852"/>
      <c r="V69" s="852">
        <v>14936</v>
      </c>
      <c r="W69" s="852"/>
      <c r="X69" s="852"/>
      <c r="Y69" s="852"/>
      <c r="Z69" s="852"/>
      <c r="AA69" s="852">
        <v>-637</v>
      </c>
      <c r="AB69" s="852"/>
      <c r="AC69" s="852"/>
      <c r="AD69" s="852"/>
      <c r="AE69" s="852"/>
      <c r="AF69" s="852">
        <v>1985</v>
      </c>
      <c r="AG69" s="852"/>
      <c r="AH69" s="852"/>
      <c r="AI69" s="852"/>
      <c r="AJ69" s="852"/>
      <c r="AK69" s="852">
        <v>2051</v>
      </c>
      <c r="AL69" s="852"/>
      <c r="AM69" s="852"/>
      <c r="AN69" s="852"/>
      <c r="AO69" s="852"/>
      <c r="AP69" s="852">
        <v>5407</v>
      </c>
      <c r="AQ69" s="852"/>
      <c r="AR69" s="852"/>
      <c r="AS69" s="852"/>
      <c r="AT69" s="852"/>
      <c r="AU69" s="852">
        <v>316</v>
      </c>
      <c r="AV69" s="852"/>
      <c r="AW69" s="852"/>
      <c r="AX69" s="852"/>
      <c r="AY69" s="852"/>
      <c r="AZ69" s="898" t="s">
        <v>569</v>
      </c>
      <c r="BA69" s="898"/>
      <c r="BB69" s="898"/>
      <c r="BC69" s="898"/>
      <c r="BD69" s="899"/>
      <c r="BE69" s="244"/>
      <c r="BF69" s="244"/>
      <c r="BG69" s="244"/>
      <c r="BH69" s="244"/>
      <c r="BI69" s="244"/>
      <c r="BJ69" s="244"/>
      <c r="BK69" s="244"/>
      <c r="BL69" s="244"/>
      <c r="BM69" s="244"/>
      <c r="BN69" s="244"/>
      <c r="BO69" s="244"/>
      <c r="BP69" s="244"/>
      <c r="BQ69" s="241">
        <v>63</v>
      </c>
      <c r="BR69" s="246"/>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25"/>
    </row>
    <row r="70" spans="1:131" s="226" customFormat="1" ht="26.25" customHeight="1" x14ac:dyDescent="0.2">
      <c r="A70" s="240">
        <v>3</v>
      </c>
      <c r="B70" s="894" t="s">
        <v>560</v>
      </c>
      <c r="C70" s="895"/>
      <c r="D70" s="895"/>
      <c r="E70" s="895"/>
      <c r="F70" s="895"/>
      <c r="G70" s="895"/>
      <c r="H70" s="895"/>
      <c r="I70" s="895"/>
      <c r="J70" s="895"/>
      <c r="K70" s="895"/>
      <c r="L70" s="895"/>
      <c r="M70" s="895"/>
      <c r="N70" s="895"/>
      <c r="O70" s="895"/>
      <c r="P70" s="896"/>
      <c r="Q70" s="897">
        <v>864</v>
      </c>
      <c r="R70" s="852"/>
      <c r="S70" s="852"/>
      <c r="T70" s="852"/>
      <c r="U70" s="852"/>
      <c r="V70" s="852">
        <v>845</v>
      </c>
      <c r="W70" s="852"/>
      <c r="X70" s="852"/>
      <c r="Y70" s="852"/>
      <c r="Z70" s="852"/>
      <c r="AA70" s="852">
        <v>19</v>
      </c>
      <c r="AB70" s="852"/>
      <c r="AC70" s="852"/>
      <c r="AD70" s="852"/>
      <c r="AE70" s="852"/>
      <c r="AF70" s="852">
        <v>19</v>
      </c>
      <c r="AG70" s="852"/>
      <c r="AH70" s="852"/>
      <c r="AI70" s="852"/>
      <c r="AJ70" s="852"/>
      <c r="AK70" s="852">
        <v>31</v>
      </c>
      <c r="AL70" s="852"/>
      <c r="AM70" s="852"/>
      <c r="AN70" s="852"/>
      <c r="AO70" s="852"/>
      <c r="AP70" s="852">
        <v>215</v>
      </c>
      <c r="AQ70" s="852"/>
      <c r="AR70" s="852"/>
      <c r="AS70" s="852"/>
      <c r="AT70" s="852"/>
      <c r="AU70" s="852">
        <v>11</v>
      </c>
      <c r="AV70" s="852"/>
      <c r="AW70" s="852"/>
      <c r="AX70" s="852"/>
      <c r="AY70" s="852"/>
      <c r="AZ70" s="898"/>
      <c r="BA70" s="898"/>
      <c r="BB70" s="898"/>
      <c r="BC70" s="898"/>
      <c r="BD70" s="899"/>
      <c r="BE70" s="244"/>
      <c r="BF70" s="244"/>
      <c r="BG70" s="244"/>
      <c r="BH70" s="244"/>
      <c r="BI70" s="244"/>
      <c r="BJ70" s="244"/>
      <c r="BK70" s="244"/>
      <c r="BL70" s="244"/>
      <c r="BM70" s="244"/>
      <c r="BN70" s="244"/>
      <c r="BO70" s="244"/>
      <c r="BP70" s="244"/>
      <c r="BQ70" s="241">
        <v>64</v>
      </c>
      <c r="BR70" s="246"/>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25"/>
    </row>
    <row r="71" spans="1:131" s="226" customFormat="1" ht="26.25" customHeight="1" x14ac:dyDescent="0.2">
      <c r="A71" s="240">
        <v>4</v>
      </c>
      <c r="B71" s="894" t="s">
        <v>561</v>
      </c>
      <c r="C71" s="895"/>
      <c r="D71" s="895"/>
      <c r="E71" s="895"/>
      <c r="F71" s="895"/>
      <c r="G71" s="895"/>
      <c r="H71" s="895"/>
      <c r="I71" s="895"/>
      <c r="J71" s="895"/>
      <c r="K71" s="895"/>
      <c r="L71" s="895"/>
      <c r="M71" s="895"/>
      <c r="N71" s="895"/>
      <c r="O71" s="895"/>
      <c r="P71" s="896"/>
      <c r="Q71" s="897">
        <v>333</v>
      </c>
      <c r="R71" s="852"/>
      <c r="S71" s="852"/>
      <c r="T71" s="852"/>
      <c r="U71" s="852"/>
      <c r="V71" s="852">
        <v>322</v>
      </c>
      <c r="W71" s="852"/>
      <c r="X71" s="852"/>
      <c r="Y71" s="852"/>
      <c r="Z71" s="852"/>
      <c r="AA71" s="852">
        <v>11</v>
      </c>
      <c r="AB71" s="852"/>
      <c r="AC71" s="852"/>
      <c r="AD71" s="852"/>
      <c r="AE71" s="852"/>
      <c r="AF71" s="852">
        <v>11</v>
      </c>
      <c r="AG71" s="852"/>
      <c r="AH71" s="852"/>
      <c r="AI71" s="852"/>
      <c r="AJ71" s="852"/>
      <c r="AK71" s="852">
        <v>51</v>
      </c>
      <c r="AL71" s="852"/>
      <c r="AM71" s="852"/>
      <c r="AN71" s="852"/>
      <c r="AO71" s="852"/>
      <c r="AP71" s="852">
        <v>8</v>
      </c>
      <c r="AQ71" s="852"/>
      <c r="AR71" s="852"/>
      <c r="AS71" s="852"/>
      <c r="AT71" s="852"/>
      <c r="AU71" s="852">
        <v>2</v>
      </c>
      <c r="AV71" s="852"/>
      <c r="AW71" s="852"/>
      <c r="AX71" s="852"/>
      <c r="AY71" s="852"/>
      <c r="AZ71" s="898"/>
      <c r="BA71" s="898"/>
      <c r="BB71" s="898"/>
      <c r="BC71" s="898"/>
      <c r="BD71" s="899"/>
      <c r="BE71" s="244"/>
      <c r="BF71" s="244"/>
      <c r="BG71" s="244"/>
      <c r="BH71" s="244"/>
      <c r="BI71" s="244"/>
      <c r="BJ71" s="244"/>
      <c r="BK71" s="244"/>
      <c r="BL71" s="244"/>
      <c r="BM71" s="244"/>
      <c r="BN71" s="244"/>
      <c r="BO71" s="244"/>
      <c r="BP71" s="244"/>
      <c r="BQ71" s="241">
        <v>65</v>
      </c>
      <c r="BR71" s="246"/>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25"/>
    </row>
    <row r="72" spans="1:131" s="226" customFormat="1" ht="26.25" customHeight="1" x14ac:dyDescent="0.2">
      <c r="A72" s="240">
        <v>5</v>
      </c>
      <c r="B72" s="894" t="s">
        <v>562</v>
      </c>
      <c r="C72" s="895"/>
      <c r="D72" s="895"/>
      <c r="E72" s="895"/>
      <c r="F72" s="895"/>
      <c r="G72" s="895"/>
      <c r="H72" s="895"/>
      <c r="I72" s="895"/>
      <c r="J72" s="895"/>
      <c r="K72" s="895"/>
      <c r="L72" s="895"/>
      <c r="M72" s="895"/>
      <c r="N72" s="895"/>
      <c r="O72" s="895"/>
      <c r="P72" s="896"/>
      <c r="Q72" s="897">
        <v>896</v>
      </c>
      <c r="R72" s="852"/>
      <c r="S72" s="852"/>
      <c r="T72" s="852"/>
      <c r="U72" s="852"/>
      <c r="V72" s="852">
        <v>844</v>
      </c>
      <c r="W72" s="852"/>
      <c r="X72" s="852"/>
      <c r="Y72" s="852"/>
      <c r="Z72" s="852"/>
      <c r="AA72" s="852">
        <v>52</v>
      </c>
      <c r="AB72" s="852"/>
      <c r="AC72" s="852"/>
      <c r="AD72" s="852"/>
      <c r="AE72" s="852"/>
      <c r="AF72" s="852">
        <v>1585</v>
      </c>
      <c r="AG72" s="852"/>
      <c r="AH72" s="852"/>
      <c r="AI72" s="852"/>
      <c r="AJ72" s="852"/>
      <c r="AK72" s="852">
        <v>624</v>
      </c>
      <c r="AL72" s="852"/>
      <c r="AM72" s="852"/>
      <c r="AN72" s="852"/>
      <c r="AO72" s="852"/>
      <c r="AP72" s="852">
        <v>6088</v>
      </c>
      <c r="AQ72" s="852"/>
      <c r="AR72" s="852"/>
      <c r="AS72" s="852"/>
      <c r="AT72" s="852"/>
      <c r="AU72" s="852">
        <v>1632</v>
      </c>
      <c r="AV72" s="852"/>
      <c r="AW72" s="852"/>
      <c r="AX72" s="852"/>
      <c r="AY72" s="852"/>
      <c r="AZ72" s="898" t="s">
        <v>569</v>
      </c>
      <c r="BA72" s="898"/>
      <c r="BB72" s="898"/>
      <c r="BC72" s="898"/>
      <c r="BD72" s="899"/>
      <c r="BE72" s="244"/>
      <c r="BF72" s="244"/>
      <c r="BG72" s="244"/>
      <c r="BH72" s="244"/>
      <c r="BI72" s="244"/>
      <c r="BJ72" s="244"/>
      <c r="BK72" s="244"/>
      <c r="BL72" s="244"/>
      <c r="BM72" s="244"/>
      <c r="BN72" s="244"/>
      <c r="BO72" s="244"/>
      <c r="BP72" s="244"/>
      <c r="BQ72" s="241">
        <v>66</v>
      </c>
      <c r="BR72" s="246"/>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25"/>
    </row>
    <row r="73" spans="1:131" s="226" customFormat="1" ht="26.25" customHeight="1" x14ac:dyDescent="0.2">
      <c r="A73" s="240">
        <v>6</v>
      </c>
      <c r="B73" s="894" t="s">
        <v>563</v>
      </c>
      <c r="C73" s="895"/>
      <c r="D73" s="895"/>
      <c r="E73" s="895"/>
      <c r="F73" s="895"/>
      <c r="G73" s="895"/>
      <c r="H73" s="895"/>
      <c r="I73" s="895"/>
      <c r="J73" s="895"/>
      <c r="K73" s="895"/>
      <c r="L73" s="895"/>
      <c r="M73" s="895"/>
      <c r="N73" s="895"/>
      <c r="O73" s="895"/>
      <c r="P73" s="896"/>
      <c r="Q73" s="897">
        <v>7</v>
      </c>
      <c r="R73" s="852"/>
      <c r="S73" s="852"/>
      <c r="T73" s="852"/>
      <c r="U73" s="852"/>
      <c r="V73" s="852">
        <v>6</v>
      </c>
      <c r="W73" s="852"/>
      <c r="X73" s="852"/>
      <c r="Y73" s="852"/>
      <c r="Z73" s="852"/>
      <c r="AA73" s="852">
        <v>2</v>
      </c>
      <c r="AB73" s="852"/>
      <c r="AC73" s="852"/>
      <c r="AD73" s="852"/>
      <c r="AE73" s="852"/>
      <c r="AF73" s="852">
        <v>2</v>
      </c>
      <c r="AG73" s="852"/>
      <c r="AH73" s="852"/>
      <c r="AI73" s="852"/>
      <c r="AJ73" s="852"/>
      <c r="AK73" s="852">
        <v>0</v>
      </c>
      <c r="AL73" s="852"/>
      <c r="AM73" s="852"/>
      <c r="AN73" s="852"/>
      <c r="AO73" s="852"/>
      <c r="AP73" s="852" t="s">
        <v>502</v>
      </c>
      <c r="AQ73" s="852"/>
      <c r="AR73" s="852"/>
      <c r="AS73" s="852"/>
      <c r="AT73" s="852"/>
      <c r="AU73" s="852" t="s">
        <v>502</v>
      </c>
      <c r="AV73" s="852"/>
      <c r="AW73" s="852"/>
      <c r="AX73" s="852"/>
      <c r="AY73" s="852"/>
      <c r="AZ73" s="898"/>
      <c r="BA73" s="898"/>
      <c r="BB73" s="898"/>
      <c r="BC73" s="898"/>
      <c r="BD73" s="899"/>
      <c r="BE73" s="244"/>
      <c r="BF73" s="244"/>
      <c r="BG73" s="244"/>
      <c r="BH73" s="244"/>
      <c r="BI73" s="244"/>
      <c r="BJ73" s="244"/>
      <c r="BK73" s="244"/>
      <c r="BL73" s="244"/>
      <c r="BM73" s="244"/>
      <c r="BN73" s="244"/>
      <c r="BO73" s="244"/>
      <c r="BP73" s="244"/>
      <c r="BQ73" s="241">
        <v>67</v>
      </c>
      <c r="BR73" s="246"/>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25"/>
    </row>
    <row r="74" spans="1:131" s="226" customFormat="1" ht="26.25" customHeight="1" x14ac:dyDescent="0.2">
      <c r="A74" s="240">
        <v>7</v>
      </c>
      <c r="B74" s="894" t="s">
        <v>564</v>
      </c>
      <c r="C74" s="895"/>
      <c r="D74" s="895"/>
      <c r="E74" s="895"/>
      <c r="F74" s="895"/>
      <c r="G74" s="895"/>
      <c r="H74" s="895"/>
      <c r="I74" s="895"/>
      <c r="J74" s="895"/>
      <c r="K74" s="895"/>
      <c r="L74" s="895"/>
      <c r="M74" s="895"/>
      <c r="N74" s="895"/>
      <c r="O74" s="895"/>
      <c r="P74" s="896"/>
      <c r="Q74" s="897">
        <v>176</v>
      </c>
      <c r="R74" s="852"/>
      <c r="S74" s="852"/>
      <c r="T74" s="852"/>
      <c r="U74" s="852"/>
      <c r="V74" s="852">
        <v>173</v>
      </c>
      <c r="W74" s="852"/>
      <c r="X74" s="852"/>
      <c r="Y74" s="852"/>
      <c r="Z74" s="852"/>
      <c r="AA74" s="852">
        <v>3</v>
      </c>
      <c r="AB74" s="852"/>
      <c r="AC74" s="852"/>
      <c r="AD74" s="852"/>
      <c r="AE74" s="852"/>
      <c r="AF74" s="852">
        <v>3</v>
      </c>
      <c r="AG74" s="852"/>
      <c r="AH74" s="852"/>
      <c r="AI74" s="852"/>
      <c r="AJ74" s="852"/>
      <c r="AK74" s="852">
        <v>7</v>
      </c>
      <c r="AL74" s="852"/>
      <c r="AM74" s="852"/>
      <c r="AN74" s="852"/>
      <c r="AO74" s="852"/>
      <c r="AP74" s="852" t="s">
        <v>502</v>
      </c>
      <c r="AQ74" s="852"/>
      <c r="AR74" s="852"/>
      <c r="AS74" s="852"/>
      <c r="AT74" s="852"/>
      <c r="AU74" s="852" t="s">
        <v>502</v>
      </c>
      <c r="AV74" s="852"/>
      <c r="AW74" s="852"/>
      <c r="AX74" s="852"/>
      <c r="AY74" s="852"/>
      <c r="AZ74" s="898"/>
      <c r="BA74" s="898"/>
      <c r="BB74" s="898"/>
      <c r="BC74" s="898"/>
      <c r="BD74" s="899"/>
      <c r="BE74" s="244"/>
      <c r="BF74" s="244"/>
      <c r="BG74" s="244"/>
      <c r="BH74" s="244"/>
      <c r="BI74" s="244"/>
      <c r="BJ74" s="244"/>
      <c r="BK74" s="244"/>
      <c r="BL74" s="244"/>
      <c r="BM74" s="244"/>
      <c r="BN74" s="244"/>
      <c r="BO74" s="244"/>
      <c r="BP74" s="244"/>
      <c r="BQ74" s="241">
        <v>68</v>
      </c>
      <c r="BR74" s="246"/>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25"/>
    </row>
    <row r="75" spans="1:131" s="226" customFormat="1" ht="26.25" customHeight="1" x14ac:dyDescent="0.2">
      <c r="A75" s="240">
        <v>8</v>
      </c>
      <c r="B75" s="894" t="s">
        <v>565</v>
      </c>
      <c r="C75" s="895"/>
      <c r="D75" s="895"/>
      <c r="E75" s="895"/>
      <c r="F75" s="895"/>
      <c r="G75" s="895"/>
      <c r="H75" s="895"/>
      <c r="I75" s="895"/>
      <c r="J75" s="895"/>
      <c r="K75" s="895"/>
      <c r="L75" s="895"/>
      <c r="M75" s="895"/>
      <c r="N75" s="895"/>
      <c r="O75" s="895"/>
      <c r="P75" s="896"/>
      <c r="Q75" s="900">
        <v>506</v>
      </c>
      <c r="R75" s="901"/>
      <c r="S75" s="901"/>
      <c r="T75" s="901"/>
      <c r="U75" s="851"/>
      <c r="V75" s="902">
        <v>480</v>
      </c>
      <c r="W75" s="901"/>
      <c r="X75" s="901"/>
      <c r="Y75" s="901"/>
      <c r="Z75" s="851"/>
      <c r="AA75" s="902">
        <v>26</v>
      </c>
      <c r="AB75" s="901"/>
      <c r="AC75" s="901"/>
      <c r="AD75" s="901"/>
      <c r="AE75" s="851"/>
      <c r="AF75" s="902">
        <v>26</v>
      </c>
      <c r="AG75" s="901"/>
      <c r="AH75" s="901"/>
      <c r="AI75" s="901"/>
      <c r="AJ75" s="851"/>
      <c r="AK75" s="902">
        <v>20</v>
      </c>
      <c r="AL75" s="901"/>
      <c r="AM75" s="901"/>
      <c r="AN75" s="901"/>
      <c r="AO75" s="851"/>
      <c r="AP75" s="852" t="s">
        <v>502</v>
      </c>
      <c r="AQ75" s="852"/>
      <c r="AR75" s="852"/>
      <c r="AS75" s="852"/>
      <c r="AT75" s="852"/>
      <c r="AU75" s="852" t="s">
        <v>502</v>
      </c>
      <c r="AV75" s="852"/>
      <c r="AW75" s="852"/>
      <c r="AX75" s="852"/>
      <c r="AY75" s="852"/>
      <c r="AZ75" s="898"/>
      <c r="BA75" s="898"/>
      <c r="BB75" s="898"/>
      <c r="BC75" s="898"/>
      <c r="BD75" s="899"/>
      <c r="BE75" s="244"/>
      <c r="BF75" s="244"/>
      <c r="BG75" s="244"/>
      <c r="BH75" s="244"/>
      <c r="BI75" s="244"/>
      <c r="BJ75" s="244"/>
      <c r="BK75" s="244"/>
      <c r="BL75" s="244"/>
      <c r="BM75" s="244"/>
      <c r="BN75" s="244"/>
      <c r="BO75" s="244"/>
      <c r="BP75" s="244"/>
      <c r="BQ75" s="241">
        <v>69</v>
      </c>
      <c r="BR75" s="246"/>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25"/>
    </row>
    <row r="76" spans="1:131" s="226" customFormat="1" ht="26.25" customHeight="1" x14ac:dyDescent="0.2">
      <c r="A76" s="240">
        <v>9</v>
      </c>
      <c r="B76" s="894" t="s">
        <v>566</v>
      </c>
      <c r="C76" s="895"/>
      <c r="D76" s="895"/>
      <c r="E76" s="895"/>
      <c r="F76" s="895"/>
      <c r="G76" s="895"/>
      <c r="H76" s="895"/>
      <c r="I76" s="895"/>
      <c r="J76" s="895"/>
      <c r="K76" s="895"/>
      <c r="L76" s="895"/>
      <c r="M76" s="895"/>
      <c r="N76" s="895"/>
      <c r="O76" s="895"/>
      <c r="P76" s="896"/>
      <c r="Q76" s="900">
        <v>166934</v>
      </c>
      <c r="R76" s="901"/>
      <c r="S76" s="901"/>
      <c r="T76" s="901"/>
      <c r="U76" s="851"/>
      <c r="V76" s="902">
        <v>162366</v>
      </c>
      <c r="W76" s="901"/>
      <c r="X76" s="901"/>
      <c r="Y76" s="901"/>
      <c r="Z76" s="851"/>
      <c r="AA76" s="902">
        <v>4567</v>
      </c>
      <c r="AB76" s="901"/>
      <c r="AC76" s="901"/>
      <c r="AD76" s="901"/>
      <c r="AE76" s="851"/>
      <c r="AF76" s="902">
        <v>4564</v>
      </c>
      <c r="AG76" s="901"/>
      <c r="AH76" s="901"/>
      <c r="AI76" s="901"/>
      <c r="AJ76" s="851"/>
      <c r="AK76" s="902">
        <v>2257</v>
      </c>
      <c r="AL76" s="901"/>
      <c r="AM76" s="901"/>
      <c r="AN76" s="901"/>
      <c r="AO76" s="851"/>
      <c r="AP76" s="852" t="s">
        <v>502</v>
      </c>
      <c r="AQ76" s="852"/>
      <c r="AR76" s="852"/>
      <c r="AS76" s="852"/>
      <c r="AT76" s="852"/>
      <c r="AU76" s="852" t="s">
        <v>502</v>
      </c>
      <c r="AV76" s="852"/>
      <c r="AW76" s="852"/>
      <c r="AX76" s="852"/>
      <c r="AY76" s="852"/>
      <c r="AZ76" s="898"/>
      <c r="BA76" s="898"/>
      <c r="BB76" s="898"/>
      <c r="BC76" s="898"/>
      <c r="BD76" s="899"/>
      <c r="BE76" s="244"/>
      <c r="BF76" s="244"/>
      <c r="BG76" s="244"/>
      <c r="BH76" s="244"/>
      <c r="BI76" s="244"/>
      <c r="BJ76" s="244"/>
      <c r="BK76" s="244"/>
      <c r="BL76" s="244"/>
      <c r="BM76" s="244"/>
      <c r="BN76" s="244"/>
      <c r="BO76" s="244"/>
      <c r="BP76" s="244"/>
      <c r="BQ76" s="241">
        <v>70</v>
      </c>
      <c r="BR76" s="246"/>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25"/>
    </row>
    <row r="77" spans="1:131" s="226" customFormat="1" ht="26.25" customHeight="1" x14ac:dyDescent="0.2">
      <c r="A77" s="240">
        <v>10</v>
      </c>
      <c r="B77" s="894" t="s">
        <v>567</v>
      </c>
      <c r="C77" s="895"/>
      <c r="D77" s="895"/>
      <c r="E77" s="895"/>
      <c r="F77" s="895"/>
      <c r="G77" s="895"/>
      <c r="H77" s="895"/>
      <c r="I77" s="895"/>
      <c r="J77" s="895"/>
      <c r="K77" s="895"/>
      <c r="L77" s="895"/>
      <c r="M77" s="895"/>
      <c r="N77" s="895"/>
      <c r="O77" s="895"/>
      <c r="P77" s="896"/>
      <c r="Q77" s="900">
        <v>887</v>
      </c>
      <c r="R77" s="901"/>
      <c r="S77" s="901"/>
      <c r="T77" s="901"/>
      <c r="U77" s="851"/>
      <c r="V77" s="902">
        <v>861</v>
      </c>
      <c r="W77" s="901"/>
      <c r="X77" s="901"/>
      <c r="Y77" s="901"/>
      <c r="Z77" s="851"/>
      <c r="AA77" s="902">
        <v>26</v>
      </c>
      <c r="AB77" s="901"/>
      <c r="AC77" s="901"/>
      <c r="AD77" s="901"/>
      <c r="AE77" s="851"/>
      <c r="AF77" s="902">
        <v>26</v>
      </c>
      <c r="AG77" s="901"/>
      <c r="AH77" s="901"/>
      <c r="AI77" s="901"/>
      <c r="AJ77" s="851"/>
      <c r="AK77" s="902">
        <v>20</v>
      </c>
      <c r="AL77" s="901"/>
      <c r="AM77" s="901"/>
      <c r="AN77" s="901"/>
      <c r="AO77" s="851"/>
      <c r="AP77" s="902" t="s">
        <v>502</v>
      </c>
      <c r="AQ77" s="901"/>
      <c r="AR77" s="901"/>
      <c r="AS77" s="901"/>
      <c r="AT77" s="851"/>
      <c r="AU77" s="902" t="s">
        <v>502</v>
      </c>
      <c r="AV77" s="901"/>
      <c r="AW77" s="901"/>
      <c r="AX77" s="901"/>
      <c r="AY77" s="851"/>
      <c r="AZ77" s="898"/>
      <c r="BA77" s="898"/>
      <c r="BB77" s="898"/>
      <c r="BC77" s="898"/>
      <c r="BD77" s="899"/>
      <c r="BE77" s="244"/>
      <c r="BF77" s="244"/>
      <c r="BG77" s="244"/>
      <c r="BH77" s="244"/>
      <c r="BI77" s="244"/>
      <c r="BJ77" s="244"/>
      <c r="BK77" s="244"/>
      <c r="BL77" s="244"/>
      <c r="BM77" s="244"/>
      <c r="BN77" s="244"/>
      <c r="BO77" s="244"/>
      <c r="BP77" s="244"/>
      <c r="BQ77" s="241">
        <v>71</v>
      </c>
      <c r="BR77" s="246"/>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25"/>
    </row>
    <row r="78" spans="1:131" s="226" customFormat="1" ht="26.25" customHeight="1" x14ac:dyDescent="0.2">
      <c r="A78" s="240">
        <v>11</v>
      </c>
      <c r="B78" s="894" t="s">
        <v>568</v>
      </c>
      <c r="C78" s="895"/>
      <c r="D78" s="895"/>
      <c r="E78" s="895"/>
      <c r="F78" s="895"/>
      <c r="G78" s="895"/>
      <c r="H78" s="895"/>
      <c r="I78" s="895"/>
      <c r="J78" s="895"/>
      <c r="K78" s="895"/>
      <c r="L78" s="895"/>
      <c r="M78" s="895"/>
      <c r="N78" s="895"/>
      <c r="O78" s="895"/>
      <c r="P78" s="896"/>
      <c r="Q78" s="897">
        <v>12076</v>
      </c>
      <c r="R78" s="852"/>
      <c r="S78" s="852"/>
      <c r="T78" s="852"/>
      <c r="U78" s="852"/>
      <c r="V78" s="852">
        <v>9088</v>
      </c>
      <c r="W78" s="852"/>
      <c r="X78" s="852"/>
      <c r="Y78" s="852"/>
      <c r="Z78" s="852"/>
      <c r="AA78" s="852">
        <v>2988</v>
      </c>
      <c r="AB78" s="852"/>
      <c r="AC78" s="852"/>
      <c r="AD78" s="852"/>
      <c r="AE78" s="852"/>
      <c r="AF78" s="852">
        <v>2988</v>
      </c>
      <c r="AG78" s="852"/>
      <c r="AH78" s="852"/>
      <c r="AI78" s="852"/>
      <c r="AJ78" s="852"/>
      <c r="AK78" s="852" t="s">
        <v>502</v>
      </c>
      <c r="AL78" s="852"/>
      <c r="AM78" s="852"/>
      <c r="AN78" s="852"/>
      <c r="AO78" s="852"/>
      <c r="AP78" s="852" t="s">
        <v>502</v>
      </c>
      <c r="AQ78" s="852"/>
      <c r="AR78" s="852"/>
      <c r="AS78" s="852"/>
      <c r="AT78" s="852"/>
      <c r="AU78" s="852" t="s">
        <v>502</v>
      </c>
      <c r="AV78" s="852"/>
      <c r="AW78" s="852"/>
      <c r="AX78" s="852"/>
      <c r="AY78" s="852"/>
      <c r="AZ78" s="898"/>
      <c r="BA78" s="898"/>
      <c r="BB78" s="898"/>
      <c r="BC78" s="898"/>
      <c r="BD78" s="899"/>
      <c r="BE78" s="244"/>
      <c r="BF78" s="244"/>
      <c r="BG78" s="244"/>
      <c r="BH78" s="244"/>
      <c r="BI78" s="244"/>
      <c r="BJ78" s="247"/>
      <c r="BK78" s="247"/>
      <c r="BL78" s="247"/>
      <c r="BM78" s="247"/>
      <c r="BN78" s="247"/>
      <c r="BO78" s="244"/>
      <c r="BP78" s="244"/>
      <c r="BQ78" s="241">
        <v>72</v>
      </c>
      <c r="BR78" s="246"/>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25"/>
    </row>
    <row r="79" spans="1:131" s="226" customFormat="1" ht="26.25" customHeight="1" x14ac:dyDescent="0.2">
      <c r="A79" s="240">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44"/>
      <c r="BF79" s="244"/>
      <c r="BG79" s="244"/>
      <c r="BH79" s="244"/>
      <c r="BI79" s="244"/>
      <c r="BJ79" s="247"/>
      <c r="BK79" s="247"/>
      <c r="BL79" s="247"/>
      <c r="BM79" s="247"/>
      <c r="BN79" s="247"/>
      <c r="BO79" s="244"/>
      <c r="BP79" s="244"/>
      <c r="BQ79" s="241">
        <v>73</v>
      </c>
      <c r="BR79" s="246"/>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25"/>
    </row>
    <row r="80" spans="1:131" s="226" customFormat="1" ht="26.25" customHeight="1" x14ac:dyDescent="0.2">
      <c r="A80" s="240">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44"/>
      <c r="BF80" s="244"/>
      <c r="BG80" s="244"/>
      <c r="BH80" s="244"/>
      <c r="BI80" s="244"/>
      <c r="BJ80" s="244"/>
      <c r="BK80" s="244"/>
      <c r="BL80" s="244"/>
      <c r="BM80" s="244"/>
      <c r="BN80" s="244"/>
      <c r="BO80" s="244"/>
      <c r="BP80" s="244"/>
      <c r="BQ80" s="241">
        <v>74</v>
      </c>
      <c r="BR80" s="246"/>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25"/>
    </row>
    <row r="81" spans="1:131" s="226" customFormat="1" ht="26.25" customHeight="1" x14ac:dyDescent="0.2">
      <c r="A81" s="240">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44"/>
      <c r="BF81" s="244"/>
      <c r="BG81" s="244"/>
      <c r="BH81" s="244"/>
      <c r="BI81" s="244"/>
      <c r="BJ81" s="244"/>
      <c r="BK81" s="244"/>
      <c r="BL81" s="244"/>
      <c r="BM81" s="244"/>
      <c r="BN81" s="244"/>
      <c r="BO81" s="244"/>
      <c r="BP81" s="244"/>
      <c r="BQ81" s="241">
        <v>75</v>
      </c>
      <c r="BR81" s="246"/>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25"/>
    </row>
    <row r="82" spans="1:131" s="226" customFormat="1" ht="26.25" customHeight="1" x14ac:dyDescent="0.2">
      <c r="A82" s="240">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44"/>
      <c r="BF82" s="244"/>
      <c r="BG82" s="244"/>
      <c r="BH82" s="244"/>
      <c r="BI82" s="244"/>
      <c r="BJ82" s="244"/>
      <c r="BK82" s="244"/>
      <c r="BL82" s="244"/>
      <c r="BM82" s="244"/>
      <c r="BN82" s="244"/>
      <c r="BO82" s="244"/>
      <c r="BP82" s="244"/>
      <c r="BQ82" s="241">
        <v>76</v>
      </c>
      <c r="BR82" s="246"/>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25"/>
    </row>
    <row r="83" spans="1:131" s="226" customFormat="1" ht="26.25" customHeight="1" x14ac:dyDescent="0.2">
      <c r="A83" s="240">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44"/>
      <c r="BF83" s="244"/>
      <c r="BG83" s="244"/>
      <c r="BH83" s="244"/>
      <c r="BI83" s="244"/>
      <c r="BJ83" s="244"/>
      <c r="BK83" s="244"/>
      <c r="BL83" s="244"/>
      <c r="BM83" s="244"/>
      <c r="BN83" s="244"/>
      <c r="BO83" s="244"/>
      <c r="BP83" s="244"/>
      <c r="BQ83" s="241">
        <v>77</v>
      </c>
      <c r="BR83" s="246"/>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25"/>
    </row>
    <row r="84" spans="1:131" s="226" customFormat="1" ht="26.25" customHeight="1" x14ac:dyDescent="0.2">
      <c r="A84" s="240">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44"/>
      <c r="BF84" s="244"/>
      <c r="BG84" s="244"/>
      <c r="BH84" s="244"/>
      <c r="BI84" s="244"/>
      <c r="BJ84" s="244"/>
      <c r="BK84" s="244"/>
      <c r="BL84" s="244"/>
      <c r="BM84" s="244"/>
      <c r="BN84" s="244"/>
      <c r="BO84" s="244"/>
      <c r="BP84" s="244"/>
      <c r="BQ84" s="241">
        <v>78</v>
      </c>
      <c r="BR84" s="246"/>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25"/>
    </row>
    <row r="85" spans="1:131" s="226" customFormat="1" ht="26.25" customHeight="1" x14ac:dyDescent="0.2">
      <c r="A85" s="240">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44"/>
      <c r="BF85" s="244"/>
      <c r="BG85" s="244"/>
      <c r="BH85" s="244"/>
      <c r="BI85" s="244"/>
      <c r="BJ85" s="244"/>
      <c r="BK85" s="244"/>
      <c r="BL85" s="244"/>
      <c r="BM85" s="244"/>
      <c r="BN85" s="244"/>
      <c r="BO85" s="244"/>
      <c r="BP85" s="244"/>
      <c r="BQ85" s="241">
        <v>79</v>
      </c>
      <c r="BR85" s="246"/>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25"/>
    </row>
    <row r="86" spans="1:131" s="226" customFormat="1" ht="26.25" customHeight="1" x14ac:dyDescent="0.2">
      <c r="A86" s="240">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44"/>
      <c r="BF86" s="244"/>
      <c r="BG86" s="244"/>
      <c r="BH86" s="244"/>
      <c r="BI86" s="244"/>
      <c r="BJ86" s="244"/>
      <c r="BK86" s="244"/>
      <c r="BL86" s="244"/>
      <c r="BM86" s="244"/>
      <c r="BN86" s="244"/>
      <c r="BO86" s="244"/>
      <c r="BP86" s="244"/>
      <c r="BQ86" s="241">
        <v>80</v>
      </c>
      <c r="BR86" s="246"/>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25"/>
    </row>
    <row r="87" spans="1:131" s="226" customFormat="1" ht="26.25" customHeight="1" x14ac:dyDescent="0.2">
      <c r="A87" s="248">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4"/>
      <c r="BF87" s="244"/>
      <c r="BG87" s="244"/>
      <c r="BH87" s="244"/>
      <c r="BI87" s="244"/>
      <c r="BJ87" s="244"/>
      <c r="BK87" s="244"/>
      <c r="BL87" s="244"/>
      <c r="BM87" s="244"/>
      <c r="BN87" s="244"/>
      <c r="BO87" s="244"/>
      <c r="BP87" s="244"/>
      <c r="BQ87" s="241">
        <v>81</v>
      </c>
      <c r="BR87" s="246"/>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25"/>
    </row>
    <row r="88" spans="1:131" s="226" customFormat="1" ht="26.25" customHeight="1" thickBot="1" x14ac:dyDescent="0.25">
      <c r="A88" s="243" t="s">
        <v>385</v>
      </c>
      <c r="B88" s="811" t="s">
        <v>410</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11218</v>
      </c>
      <c r="AG88" s="863"/>
      <c r="AH88" s="863"/>
      <c r="AI88" s="863"/>
      <c r="AJ88" s="863"/>
      <c r="AK88" s="860"/>
      <c r="AL88" s="860"/>
      <c r="AM88" s="860"/>
      <c r="AN88" s="860"/>
      <c r="AO88" s="860"/>
      <c r="AP88" s="863">
        <v>11718</v>
      </c>
      <c r="AQ88" s="863"/>
      <c r="AR88" s="863"/>
      <c r="AS88" s="863"/>
      <c r="AT88" s="863"/>
      <c r="AU88" s="863">
        <v>1961</v>
      </c>
      <c r="AV88" s="863"/>
      <c r="AW88" s="863"/>
      <c r="AX88" s="863"/>
      <c r="AY88" s="863"/>
      <c r="AZ88" s="868"/>
      <c r="BA88" s="868"/>
      <c r="BB88" s="868"/>
      <c r="BC88" s="868"/>
      <c r="BD88" s="869"/>
      <c r="BE88" s="244"/>
      <c r="BF88" s="244"/>
      <c r="BG88" s="244"/>
      <c r="BH88" s="244"/>
      <c r="BI88" s="244"/>
      <c r="BJ88" s="244"/>
      <c r="BK88" s="244"/>
      <c r="BL88" s="244"/>
      <c r="BM88" s="244"/>
      <c r="BN88" s="244"/>
      <c r="BO88" s="244"/>
      <c r="BP88" s="244"/>
      <c r="BQ88" s="241">
        <v>82</v>
      </c>
      <c r="BR88" s="246"/>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25"/>
    </row>
    <row r="89" spans="1:131" s="226" customFormat="1" ht="26.25" hidden="1" customHeight="1" x14ac:dyDescent="0.2">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25"/>
    </row>
    <row r="90" spans="1:131" s="226" customFormat="1" ht="26.25" hidden="1" customHeight="1" x14ac:dyDescent="0.2">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25"/>
    </row>
    <row r="91" spans="1:131" s="226" customFormat="1" ht="26.25" hidden="1" customHeight="1" x14ac:dyDescent="0.2">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25"/>
    </row>
    <row r="92" spans="1:131" s="226" customFormat="1" ht="26.25" hidden="1" customHeight="1" x14ac:dyDescent="0.2">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25"/>
    </row>
    <row r="93" spans="1:131" s="226" customFormat="1" ht="26.25" hidden="1" customHeight="1" x14ac:dyDescent="0.2">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25"/>
    </row>
    <row r="94" spans="1:131" s="226" customFormat="1" ht="26.25" hidden="1" customHeight="1" x14ac:dyDescent="0.2">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25"/>
    </row>
    <row r="95" spans="1:131" s="226" customFormat="1" ht="26.25" hidden="1" customHeight="1" x14ac:dyDescent="0.2">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25"/>
    </row>
    <row r="96" spans="1:131" s="226" customFormat="1" ht="26.25" hidden="1" customHeight="1" x14ac:dyDescent="0.2">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25"/>
    </row>
    <row r="97" spans="1:131" s="226" customFormat="1" ht="26.25" hidden="1" customHeight="1" x14ac:dyDescent="0.2">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25"/>
    </row>
    <row r="98" spans="1:131" s="226" customFormat="1" ht="26.25" hidden="1" customHeight="1" x14ac:dyDescent="0.2">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25"/>
    </row>
    <row r="99" spans="1:131" s="226" customFormat="1" ht="26.25" hidden="1" customHeight="1" x14ac:dyDescent="0.2">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25"/>
    </row>
    <row r="100" spans="1:131" s="226" customFormat="1" ht="26.25" hidden="1" customHeight="1" x14ac:dyDescent="0.2">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25"/>
    </row>
    <row r="101" spans="1:131" s="226" customFormat="1" ht="26.25" hidden="1" customHeight="1" x14ac:dyDescent="0.2">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25"/>
    </row>
    <row r="102" spans="1:131" s="226" customFormat="1" ht="26.25" customHeight="1" thickBot="1" x14ac:dyDescent="0.25">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385</v>
      </c>
      <c r="BR102" s="811" t="s">
        <v>411</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49</v>
      </c>
      <c r="CS102" s="871"/>
      <c r="CT102" s="871"/>
      <c r="CU102" s="871"/>
      <c r="CV102" s="914"/>
      <c r="CW102" s="913"/>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7"/>
      <c r="DW102" s="938"/>
      <c r="DX102" s="938"/>
      <c r="DY102" s="938"/>
      <c r="DZ102" s="939"/>
      <c r="EA102" s="225"/>
    </row>
    <row r="103" spans="1:131" s="226" customFormat="1" ht="26.25" customHeight="1" x14ac:dyDescent="0.2">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40" t="s">
        <v>412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5"/>
    </row>
    <row r="104" spans="1:131" s="226" customFormat="1" ht="26.25" customHeight="1" x14ac:dyDescent="0.2">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41" t="s">
        <v>413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5"/>
    </row>
    <row r="105" spans="1:131" s="226" customFormat="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5"/>
    </row>
    <row r="106" spans="1:131" s="226" customFormat="1" ht="11.25" customHeight="1" x14ac:dyDescent="0.2">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5"/>
    </row>
    <row r="107" spans="1:131" s="225" customFormat="1" ht="26.25" customHeight="1" thickBot="1" x14ac:dyDescent="0.25">
      <c r="A107" s="254" t="s">
        <v>414</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415</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5" customFormat="1" ht="26.25" customHeight="1" x14ac:dyDescent="0.2">
      <c r="A108" s="942" t="s">
        <v>416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417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5" customFormat="1" ht="26.25" customHeight="1" x14ac:dyDescent="0.2">
      <c r="A109" s="935" t="s">
        <v>418</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419</v>
      </c>
      <c r="AB109" s="916"/>
      <c r="AC109" s="916"/>
      <c r="AD109" s="916"/>
      <c r="AE109" s="917"/>
      <c r="AF109" s="915" t="s">
        <v>304</v>
      </c>
      <c r="AG109" s="916"/>
      <c r="AH109" s="916"/>
      <c r="AI109" s="916"/>
      <c r="AJ109" s="917"/>
      <c r="AK109" s="915" t="s">
        <v>303</v>
      </c>
      <c r="AL109" s="916"/>
      <c r="AM109" s="916"/>
      <c r="AN109" s="916"/>
      <c r="AO109" s="917"/>
      <c r="AP109" s="915" t="s">
        <v>420</v>
      </c>
      <c r="AQ109" s="916"/>
      <c r="AR109" s="916"/>
      <c r="AS109" s="916"/>
      <c r="AT109" s="918"/>
      <c r="AU109" s="935" t="s">
        <v>418</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419</v>
      </c>
      <c r="BR109" s="916"/>
      <c r="BS109" s="916"/>
      <c r="BT109" s="916"/>
      <c r="BU109" s="917"/>
      <c r="BV109" s="915" t="s">
        <v>304</v>
      </c>
      <c r="BW109" s="916"/>
      <c r="BX109" s="916"/>
      <c r="BY109" s="916"/>
      <c r="BZ109" s="917"/>
      <c r="CA109" s="915" t="s">
        <v>303</v>
      </c>
      <c r="CB109" s="916"/>
      <c r="CC109" s="916"/>
      <c r="CD109" s="916"/>
      <c r="CE109" s="917"/>
      <c r="CF109" s="936" t="s">
        <v>420</v>
      </c>
      <c r="CG109" s="936"/>
      <c r="CH109" s="936"/>
      <c r="CI109" s="936"/>
      <c r="CJ109" s="936"/>
      <c r="CK109" s="915" t="s">
        <v>421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419</v>
      </c>
      <c r="DH109" s="916"/>
      <c r="DI109" s="916"/>
      <c r="DJ109" s="916"/>
      <c r="DK109" s="917"/>
      <c r="DL109" s="915" t="s">
        <v>304</v>
      </c>
      <c r="DM109" s="916"/>
      <c r="DN109" s="916"/>
      <c r="DO109" s="916"/>
      <c r="DP109" s="917"/>
      <c r="DQ109" s="915" t="s">
        <v>303</v>
      </c>
      <c r="DR109" s="916"/>
      <c r="DS109" s="916"/>
      <c r="DT109" s="916"/>
      <c r="DU109" s="917"/>
      <c r="DV109" s="915" t="s">
        <v>420</v>
      </c>
      <c r="DW109" s="916"/>
      <c r="DX109" s="916"/>
      <c r="DY109" s="916"/>
      <c r="DZ109" s="918"/>
    </row>
    <row r="110" spans="1:131" s="225" customFormat="1" ht="26.25" customHeight="1" x14ac:dyDescent="0.2">
      <c r="A110" s="919" t="s">
        <v>422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3235310</v>
      </c>
      <c r="AB110" s="923"/>
      <c r="AC110" s="923"/>
      <c r="AD110" s="923"/>
      <c r="AE110" s="924"/>
      <c r="AF110" s="925">
        <v>3244440</v>
      </c>
      <c r="AG110" s="923"/>
      <c r="AH110" s="923"/>
      <c r="AI110" s="923"/>
      <c r="AJ110" s="924"/>
      <c r="AK110" s="925">
        <v>3219941</v>
      </c>
      <c r="AL110" s="923"/>
      <c r="AM110" s="923"/>
      <c r="AN110" s="923"/>
      <c r="AO110" s="924"/>
      <c r="AP110" s="926">
        <v>30.6</v>
      </c>
      <c r="AQ110" s="927"/>
      <c r="AR110" s="927"/>
      <c r="AS110" s="927"/>
      <c r="AT110" s="928"/>
      <c r="AU110" s="929" t="s">
        <v>67</v>
      </c>
      <c r="AV110" s="930"/>
      <c r="AW110" s="930"/>
      <c r="AX110" s="930"/>
      <c r="AY110" s="930"/>
      <c r="AZ110" s="971" t="s">
        <v>423</v>
      </c>
      <c r="BA110" s="920"/>
      <c r="BB110" s="920"/>
      <c r="BC110" s="920"/>
      <c r="BD110" s="920"/>
      <c r="BE110" s="920"/>
      <c r="BF110" s="920"/>
      <c r="BG110" s="920"/>
      <c r="BH110" s="920"/>
      <c r="BI110" s="920"/>
      <c r="BJ110" s="920"/>
      <c r="BK110" s="920"/>
      <c r="BL110" s="920"/>
      <c r="BM110" s="920"/>
      <c r="BN110" s="920"/>
      <c r="BO110" s="920"/>
      <c r="BP110" s="921"/>
      <c r="BQ110" s="957">
        <v>35965478</v>
      </c>
      <c r="BR110" s="958"/>
      <c r="BS110" s="958"/>
      <c r="BT110" s="958"/>
      <c r="BU110" s="958"/>
      <c r="BV110" s="958">
        <v>36295186</v>
      </c>
      <c r="BW110" s="958"/>
      <c r="BX110" s="958"/>
      <c r="BY110" s="958"/>
      <c r="BZ110" s="958"/>
      <c r="CA110" s="958">
        <v>36204400</v>
      </c>
      <c r="CB110" s="958"/>
      <c r="CC110" s="958"/>
      <c r="CD110" s="958"/>
      <c r="CE110" s="958"/>
      <c r="CF110" s="972">
        <v>344.3</v>
      </c>
      <c r="CG110" s="973"/>
      <c r="CH110" s="973"/>
      <c r="CI110" s="973"/>
      <c r="CJ110" s="973"/>
      <c r="CK110" s="974" t="s">
        <v>424</v>
      </c>
      <c r="CL110" s="975"/>
      <c r="CM110" s="954" t="s">
        <v>425</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181</v>
      </c>
      <c r="DH110" s="958"/>
      <c r="DI110" s="958"/>
      <c r="DJ110" s="958"/>
      <c r="DK110" s="958"/>
      <c r="DL110" s="958" t="s">
        <v>181</v>
      </c>
      <c r="DM110" s="958"/>
      <c r="DN110" s="958"/>
      <c r="DO110" s="958"/>
      <c r="DP110" s="958"/>
      <c r="DQ110" s="958" t="s">
        <v>426</v>
      </c>
      <c r="DR110" s="958"/>
      <c r="DS110" s="958"/>
      <c r="DT110" s="958"/>
      <c r="DU110" s="958"/>
      <c r="DV110" s="959" t="s">
        <v>387</v>
      </c>
      <c r="DW110" s="959"/>
      <c r="DX110" s="959"/>
      <c r="DY110" s="959"/>
      <c r="DZ110" s="960"/>
    </row>
    <row r="111" spans="1:131" s="225" customFormat="1" ht="26.25" customHeight="1" x14ac:dyDescent="0.2">
      <c r="A111" s="961" t="s">
        <v>427</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428</v>
      </c>
      <c r="AB111" s="965"/>
      <c r="AC111" s="965"/>
      <c r="AD111" s="965"/>
      <c r="AE111" s="966"/>
      <c r="AF111" s="967" t="s">
        <v>387</v>
      </c>
      <c r="AG111" s="965"/>
      <c r="AH111" s="965"/>
      <c r="AI111" s="965"/>
      <c r="AJ111" s="966"/>
      <c r="AK111" s="967" t="s">
        <v>387</v>
      </c>
      <c r="AL111" s="965"/>
      <c r="AM111" s="965"/>
      <c r="AN111" s="965"/>
      <c r="AO111" s="966"/>
      <c r="AP111" s="968" t="s">
        <v>181</v>
      </c>
      <c r="AQ111" s="969"/>
      <c r="AR111" s="969"/>
      <c r="AS111" s="969"/>
      <c r="AT111" s="970"/>
      <c r="AU111" s="931"/>
      <c r="AV111" s="932"/>
      <c r="AW111" s="932"/>
      <c r="AX111" s="932"/>
      <c r="AY111" s="932"/>
      <c r="AZ111" s="980" t="s">
        <v>429</v>
      </c>
      <c r="BA111" s="981"/>
      <c r="BB111" s="981"/>
      <c r="BC111" s="981"/>
      <c r="BD111" s="981"/>
      <c r="BE111" s="981"/>
      <c r="BF111" s="981"/>
      <c r="BG111" s="981"/>
      <c r="BH111" s="981"/>
      <c r="BI111" s="981"/>
      <c r="BJ111" s="981"/>
      <c r="BK111" s="981"/>
      <c r="BL111" s="981"/>
      <c r="BM111" s="981"/>
      <c r="BN111" s="981"/>
      <c r="BO111" s="981"/>
      <c r="BP111" s="982"/>
      <c r="BQ111" s="950">
        <v>98879</v>
      </c>
      <c r="BR111" s="951"/>
      <c r="BS111" s="951"/>
      <c r="BT111" s="951"/>
      <c r="BU111" s="951"/>
      <c r="BV111" s="951">
        <v>62760</v>
      </c>
      <c r="BW111" s="951"/>
      <c r="BX111" s="951"/>
      <c r="BY111" s="951"/>
      <c r="BZ111" s="951"/>
      <c r="CA111" s="951">
        <v>134391</v>
      </c>
      <c r="CB111" s="951"/>
      <c r="CC111" s="951"/>
      <c r="CD111" s="951"/>
      <c r="CE111" s="951"/>
      <c r="CF111" s="945">
        <v>1.3</v>
      </c>
      <c r="CG111" s="946"/>
      <c r="CH111" s="946"/>
      <c r="CI111" s="946"/>
      <c r="CJ111" s="946"/>
      <c r="CK111" s="976"/>
      <c r="CL111" s="977"/>
      <c r="CM111" s="947" t="s">
        <v>430</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428</v>
      </c>
      <c r="DH111" s="951"/>
      <c r="DI111" s="951"/>
      <c r="DJ111" s="951"/>
      <c r="DK111" s="951"/>
      <c r="DL111" s="951" t="s">
        <v>431</v>
      </c>
      <c r="DM111" s="951"/>
      <c r="DN111" s="951"/>
      <c r="DO111" s="951"/>
      <c r="DP111" s="951"/>
      <c r="DQ111" s="951" t="s">
        <v>426</v>
      </c>
      <c r="DR111" s="951"/>
      <c r="DS111" s="951"/>
      <c r="DT111" s="951"/>
      <c r="DU111" s="951"/>
      <c r="DV111" s="952" t="s">
        <v>387</v>
      </c>
      <c r="DW111" s="952"/>
      <c r="DX111" s="952"/>
      <c r="DY111" s="952"/>
      <c r="DZ111" s="953"/>
    </row>
    <row r="112" spans="1:131" s="225" customFormat="1" ht="26.25" customHeight="1" x14ac:dyDescent="0.2">
      <c r="A112" s="983" t="s">
        <v>432</v>
      </c>
      <c r="B112" s="984"/>
      <c r="C112" s="981" t="s">
        <v>433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387</v>
      </c>
      <c r="AB112" s="990"/>
      <c r="AC112" s="990"/>
      <c r="AD112" s="990"/>
      <c r="AE112" s="991"/>
      <c r="AF112" s="992" t="s">
        <v>387</v>
      </c>
      <c r="AG112" s="990"/>
      <c r="AH112" s="990"/>
      <c r="AI112" s="990"/>
      <c r="AJ112" s="991"/>
      <c r="AK112" s="992" t="s">
        <v>428</v>
      </c>
      <c r="AL112" s="990"/>
      <c r="AM112" s="990"/>
      <c r="AN112" s="990"/>
      <c r="AO112" s="991"/>
      <c r="AP112" s="993" t="s">
        <v>387</v>
      </c>
      <c r="AQ112" s="994"/>
      <c r="AR112" s="994"/>
      <c r="AS112" s="994"/>
      <c r="AT112" s="995"/>
      <c r="AU112" s="931"/>
      <c r="AV112" s="932"/>
      <c r="AW112" s="932"/>
      <c r="AX112" s="932"/>
      <c r="AY112" s="932"/>
      <c r="AZ112" s="980" t="s">
        <v>434</v>
      </c>
      <c r="BA112" s="981"/>
      <c r="BB112" s="981"/>
      <c r="BC112" s="981"/>
      <c r="BD112" s="981"/>
      <c r="BE112" s="981"/>
      <c r="BF112" s="981"/>
      <c r="BG112" s="981"/>
      <c r="BH112" s="981"/>
      <c r="BI112" s="981"/>
      <c r="BJ112" s="981"/>
      <c r="BK112" s="981"/>
      <c r="BL112" s="981"/>
      <c r="BM112" s="981"/>
      <c r="BN112" s="981"/>
      <c r="BO112" s="981"/>
      <c r="BP112" s="982"/>
      <c r="BQ112" s="950">
        <v>9204055</v>
      </c>
      <c r="BR112" s="951"/>
      <c r="BS112" s="951"/>
      <c r="BT112" s="951"/>
      <c r="BU112" s="951"/>
      <c r="BV112" s="951">
        <v>9505810</v>
      </c>
      <c r="BW112" s="951"/>
      <c r="BX112" s="951"/>
      <c r="BY112" s="951"/>
      <c r="BZ112" s="951"/>
      <c r="CA112" s="951">
        <v>9511271</v>
      </c>
      <c r="CB112" s="951"/>
      <c r="CC112" s="951"/>
      <c r="CD112" s="951"/>
      <c r="CE112" s="951"/>
      <c r="CF112" s="945">
        <v>90.4</v>
      </c>
      <c r="CG112" s="946"/>
      <c r="CH112" s="946"/>
      <c r="CI112" s="946"/>
      <c r="CJ112" s="946"/>
      <c r="CK112" s="976"/>
      <c r="CL112" s="977"/>
      <c r="CM112" s="947" t="s">
        <v>435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181</v>
      </c>
      <c r="DH112" s="951"/>
      <c r="DI112" s="951"/>
      <c r="DJ112" s="951"/>
      <c r="DK112" s="951"/>
      <c r="DL112" s="951" t="s">
        <v>181</v>
      </c>
      <c r="DM112" s="951"/>
      <c r="DN112" s="951"/>
      <c r="DO112" s="951"/>
      <c r="DP112" s="951"/>
      <c r="DQ112" s="951" t="s">
        <v>431</v>
      </c>
      <c r="DR112" s="951"/>
      <c r="DS112" s="951"/>
      <c r="DT112" s="951"/>
      <c r="DU112" s="951"/>
      <c r="DV112" s="952" t="s">
        <v>431</v>
      </c>
      <c r="DW112" s="952"/>
      <c r="DX112" s="952"/>
      <c r="DY112" s="952"/>
      <c r="DZ112" s="953"/>
    </row>
    <row r="113" spans="1:130" s="225" customFormat="1" ht="26.25" customHeight="1" x14ac:dyDescent="0.2">
      <c r="A113" s="985"/>
      <c r="B113" s="986"/>
      <c r="C113" s="981" t="s">
        <v>436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563386</v>
      </c>
      <c r="AB113" s="965"/>
      <c r="AC113" s="965"/>
      <c r="AD113" s="965"/>
      <c r="AE113" s="966"/>
      <c r="AF113" s="967">
        <v>597722</v>
      </c>
      <c r="AG113" s="965"/>
      <c r="AH113" s="965"/>
      <c r="AI113" s="965"/>
      <c r="AJ113" s="966"/>
      <c r="AK113" s="967">
        <v>593880</v>
      </c>
      <c r="AL113" s="965"/>
      <c r="AM113" s="965"/>
      <c r="AN113" s="965"/>
      <c r="AO113" s="966"/>
      <c r="AP113" s="968">
        <v>5.6</v>
      </c>
      <c r="AQ113" s="969"/>
      <c r="AR113" s="969"/>
      <c r="AS113" s="969"/>
      <c r="AT113" s="970"/>
      <c r="AU113" s="931"/>
      <c r="AV113" s="932"/>
      <c r="AW113" s="932"/>
      <c r="AX113" s="932"/>
      <c r="AY113" s="932"/>
      <c r="AZ113" s="980" t="s">
        <v>437</v>
      </c>
      <c r="BA113" s="981"/>
      <c r="BB113" s="981"/>
      <c r="BC113" s="981"/>
      <c r="BD113" s="981"/>
      <c r="BE113" s="981"/>
      <c r="BF113" s="981"/>
      <c r="BG113" s="981"/>
      <c r="BH113" s="981"/>
      <c r="BI113" s="981"/>
      <c r="BJ113" s="981"/>
      <c r="BK113" s="981"/>
      <c r="BL113" s="981"/>
      <c r="BM113" s="981"/>
      <c r="BN113" s="981"/>
      <c r="BO113" s="981"/>
      <c r="BP113" s="982"/>
      <c r="BQ113" s="950">
        <v>1572897</v>
      </c>
      <c r="BR113" s="951"/>
      <c r="BS113" s="951"/>
      <c r="BT113" s="951"/>
      <c r="BU113" s="951"/>
      <c r="BV113" s="951">
        <v>1754744</v>
      </c>
      <c r="BW113" s="951"/>
      <c r="BX113" s="951"/>
      <c r="BY113" s="951"/>
      <c r="BZ113" s="951"/>
      <c r="CA113" s="951">
        <v>1959733</v>
      </c>
      <c r="CB113" s="951"/>
      <c r="CC113" s="951"/>
      <c r="CD113" s="951"/>
      <c r="CE113" s="951"/>
      <c r="CF113" s="945">
        <v>18.600000000000001</v>
      </c>
      <c r="CG113" s="946"/>
      <c r="CH113" s="946"/>
      <c r="CI113" s="946"/>
      <c r="CJ113" s="946"/>
      <c r="CK113" s="976"/>
      <c r="CL113" s="977"/>
      <c r="CM113" s="947" t="s">
        <v>438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v>85261</v>
      </c>
      <c r="DH113" s="990"/>
      <c r="DI113" s="990"/>
      <c r="DJ113" s="990"/>
      <c r="DK113" s="991"/>
      <c r="DL113" s="992">
        <v>42634</v>
      </c>
      <c r="DM113" s="990"/>
      <c r="DN113" s="990"/>
      <c r="DO113" s="990"/>
      <c r="DP113" s="991"/>
      <c r="DQ113" s="992" t="s">
        <v>428</v>
      </c>
      <c r="DR113" s="990"/>
      <c r="DS113" s="990"/>
      <c r="DT113" s="990"/>
      <c r="DU113" s="991"/>
      <c r="DV113" s="993" t="s">
        <v>387</v>
      </c>
      <c r="DW113" s="994"/>
      <c r="DX113" s="994"/>
      <c r="DY113" s="994"/>
      <c r="DZ113" s="995"/>
    </row>
    <row r="114" spans="1:130" s="225" customFormat="1" ht="26.25" customHeight="1" x14ac:dyDescent="0.2">
      <c r="A114" s="985"/>
      <c r="B114" s="986"/>
      <c r="C114" s="981" t="s">
        <v>439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97659</v>
      </c>
      <c r="AB114" s="990"/>
      <c r="AC114" s="990"/>
      <c r="AD114" s="990"/>
      <c r="AE114" s="991"/>
      <c r="AF114" s="992">
        <v>116571</v>
      </c>
      <c r="AG114" s="990"/>
      <c r="AH114" s="990"/>
      <c r="AI114" s="990"/>
      <c r="AJ114" s="991"/>
      <c r="AK114" s="992">
        <v>124913</v>
      </c>
      <c r="AL114" s="990"/>
      <c r="AM114" s="990"/>
      <c r="AN114" s="990"/>
      <c r="AO114" s="991"/>
      <c r="AP114" s="993">
        <v>1.2</v>
      </c>
      <c r="AQ114" s="994"/>
      <c r="AR114" s="994"/>
      <c r="AS114" s="994"/>
      <c r="AT114" s="995"/>
      <c r="AU114" s="931"/>
      <c r="AV114" s="932"/>
      <c r="AW114" s="932"/>
      <c r="AX114" s="932"/>
      <c r="AY114" s="932"/>
      <c r="AZ114" s="980" t="s">
        <v>440</v>
      </c>
      <c r="BA114" s="981"/>
      <c r="BB114" s="981"/>
      <c r="BC114" s="981"/>
      <c r="BD114" s="981"/>
      <c r="BE114" s="981"/>
      <c r="BF114" s="981"/>
      <c r="BG114" s="981"/>
      <c r="BH114" s="981"/>
      <c r="BI114" s="981"/>
      <c r="BJ114" s="981"/>
      <c r="BK114" s="981"/>
      <c r="BL114" s="981"/>
      <c r="BM114" s="981"/>
      <c r="BN114" s="981"/>
      <c r="BO114" s="981"/>
      <c r="BP114" s="982"/>
      <c r="BQ114" s="950">
        <v>4318406</v>
      </c>
      <c r="BR114" s="951"/>
      <c r="BS114" s="951"/>
      <c r="BT114" s="951"/>
      <c r="BU114" s="951"/>
      <c r="BV114" s="951">
        <v>4308724</v>
      </c>
      <c r="BW114" s="951"/>
      <c r="BX114" s="951"/>
      <c r="BY114" s="951"/>
      <c r="BZ114" s="951"/>
      <c r="CA114" s="951">
        <v>4093759</v>
      </c>
      <c r="CB114" s="951"/>
      <c r="CC114" s="951"/>
      <c r="CD114" s="951"/>
      <c r="CE114" s="951"/>
      <c r="CF114" s="945">
        <v>38.9</v>
      </c>
      <c r="CG114" s="946"/>
      <c r="CH114" s="946"/>
      <c r="CI114" s="946"/>
      <c r="CJ114" s="946"/>
      <c r="CK114" s="976"/>
      <c r="CL114" s="977"/>
      <c r="CM114" s="947" t="s">
        <v>441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426</v>
      </c>
      <c r="DH114" s="990"/>
      <c r="DI114" s="990"/>
      <c r="DJ114" s="990"/>
      <c r="DK114" s="991"/>
      <c r="DL114" s="992" t="s">
        <v>181</v>
      </c>
      <c r="DM114" s="990"/>
      <c r="DN114" s="990"/>
      <c r="DO114" s="990"/>
      <c r="DP114" s="991"/>
      <c r="DQ114" s="992" t="s">
        <v>387</v>
      </c>
      <c r="DR114" s="990"/>
      <c r="DS114" s="990"/>
      <c r="DT114" s="990"/>
      <c r="DU114" s="991"/>
      <c r="DV114" s="993" t="s">
        <v>181</v>
      </c>
      <c r="DW114" s="994"/>
      <c r="DX114" s="994"/>
      <c r="DY114" s="994"/>
      <c r="DZ114" s="995"/>
    </row>
    <row r="115" spans="1:130" s="225" customFormat="1" ht="26.25" customHeight="1" x14ac:dyDescent="0.2">
      <c r="A115" s="985"/>
      <c r="B115" s="986"/>
      <c r="C115" s="981" t="s">
        <v>442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54252</v>
      </c>
      <c r="AB115" s="965"/>
      <c r="AC115" s="965"/>
      <c r="AD115" s="965"/>
      <c r="AE115" s="966"/>
      <c r="AF115" s="967">
        <v>50182</v>
      </c>
      <c r="AG115" s="965"/>
      <c r="AH115" s="965"/>
      <c r="AI115" s="965"/>
      <c r="AJ115" s="966"/>
      <c r="AK115" s="967">
        <v>47477</v>
      </c>
      <c r="AL115" s="965"/>
      <c r="AM115" s="965"/>
      <c r="AN115" s="965"/>
      <c r="AO115" s="966"/>
      <c r="AP115" s="968">
        <v>0.5</v>
      </c>
      <c r="AQ115" s="969"/>
      <c r="AR115" s="969"/>
      <c r="AS115" s="969"/>
      <c r="AT115" s="970"/>
      <c r="AU115" s="931"/>
      <c r="AV115" s="932"/>
      <c r="AW115" s="932"/>
      <c r="AX115" s="932"/>
      <c r="AY115" s="932"/>
      <c r="AZ115" s="980" t="s">
        <v>443</v>
      </c>
      <c r="BA115" s="981"/>
      <c r="BB115" s="981"/>
      <c r="BC115" s="981"/>
      <c r="BD115" s="981"/>
      <c r="BE115" s="981"/>
      <c r="BF115" s="981"/>
      <c r="BG115" s="981"/>
      <c r="BH115" s="981"/>
      <c r="BI115" s="981"/>
      <c r="BJ115" s="981"/>
      <c r="BK115" s="981"/>
      <c r="BL115" s="981"/>
      <c r="BM115" s="981"/>
      <c r="BN115" s="981"/>
      <c r="BO115" s="981"/>
      <c r="BP115" s="982"/>
      <c r="BQ115" s="950" t="s">
        <v>387</v>
      </c>
      <c r="BR115" s="951"/>
      <c r="BS115" s="951"/>
      <c r="BT115" s="951"/>
      <c r="BU115" s="951"/>
      <c r="BV115" s="951" t="s">
        <v>181</v>
      </c>
      <c r="BW115" s="951"/>
      <c r="BX115" s="951"/>
      <c r="BY115" s="951"/>
      <c r="BZ115" s="951"/>
      <c r="CA115" s="951" t="s">
        <v>181</v>
      </c>
      <c r="CB115" s="951"/>
      <c r="CC115" s="951"/>
      <c r="CD115" s="951"/>
      <c r="CE115" s="951"/>
      <c r="CF115" s="945" t="s">
        <v>431</v>
      </c>
      <c r="CG115" s="946"/>
      <c r="CH115" s="946"/>
      <c r="CI115" s="946"/>
      <c r="CJ115" s="946"/>
      <c r="CK115" s="976"/>
      <c r="CL115" s="977"/>
      <c r="CM115" s="980" t="s">
        <v>444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431</v>
      </c>
      <c r="DH115" s="990"/>
      <c r="DI115" s="990"/>
      <c r="DJ115" s="990"/>
      <c r="DK115" s="991"/>
      <c r="DL115" s="992" t="s">
        <v>181</v>
      </c>
      <c r="DM115" s="990"/>
      <c r="DN115" s="990"/>
      <c r="DO115" s="990"/>
      <c r="DP115" s="991"/>
      <c r="DQ115" s="992">
        <v>121327</v>
      </c>
      <c r="DR115" s="990"/>
      <c r="DS115" s="990"/>
      <c r="DT115" s="990"/>
      <c r="DU115" s="991"/>
      <c r="DV115" s="993">
        <v>1.2</v>
      </c>
      <c r="DW115" s="994"/>
      <c r="DX115" s="994"/>
      <c r="DY115" s="994"/>
      <c r="DZ115" s="995"/>
    </row>
    <row r="116" spans="1:130" s="225" customFormat="1" ht="26.25" customHeight="1" x14ac:dyDescent="0.2">
      <c r="A116" s="987"/>
      <c r="B116" s="988"/>
      <c r="C116" s="996" t="s">
        <v>445</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21</v>
      </c>
      <c r="AB116" s="990"/>
      <c r="AC116" s="990"/>
      <c r="AD116" s="990"/>
      <c r="AE116" s="991"/>
      <c r="AF116" s="992">
        <v>106</v>
      </c>
      <c r="AG116" s="990"/>
      <c r="AH116" s="990"/>
      <c r="AI116" s="990"/>
      <c r="AJ116" s="991"/>
      <c r="AK116" s="992">
        <v>188</v>
      </c>
      <c r="AL116" s="990"/>
      <c r="AM116" s="990"/>
      <c r="AN116" s="990"/>
      <c r="AO116" s="991"/>
      <c r="AP116" s="993">
        <v>0</v>
      </c>
      <c r="AQ116" s="994"/>
      <c r="AR116" s="994"/>
      <c r="AS116" s="994"/>
      <c r="AT116" s="995"/>
      <c r="AU116" s="931"/>
      <c r="AV116" s="932"/>
      <c r="AW116" s="932"/>
      <c r="AX116" s="932"/>
      <c r="AY116" s="932"/>
      <c r="AZ116" s="998" t="s">
        <v>446</v>
      </c>
      <c r="BA116" s="999"/>
      <c r="BB116" s="999"/>
      <c r="BC116" s="999"/>
      <c r="BD116" s="999"/>
      <c r="BE116" s="999"/>
      <c r="BF116" s="999"/>
      <c r="BG116" s="999"/>
      <c r="BH116" s="999"/>
      <c r="BI116" s="999"/>
      <c r="BJ116" s="999"/>
      <c r="BK116" s="999"/>
      <c r="BL116" s="999"/>
      <c r="BM116" s="999"/>
      <c r="BN116" s="999"/>
      <c r="BO116" s="999"/>
      <c r="BP116" s="1000"/>
      <c r="BQ116" s="950" t="s">
        <v>181</v>
      </c>
      <c r="BR116" s="951"/>
      <c r="BS116" s="951"/>
      <c r="BT116" s="951"/>
      <c r="BU116" s="951"/>
      <c r="BV116" s="951" t="s">
        <v>181</v>
      </c>
      <c r="BW116" s="951"/>
      <c r="BX116" s="951"/>
      <c r="BY116" s="951"/>
      <c r="BZ116" s="951"/>
      <c r="CA116" s="951" t="s">
        <v>426</v>
      </c>
      <c r="CB116" s="951"/>
      <c r="CC116" s="951"/>
      <c r="CD116" s="951"/>
      <c r="CE116" s="951"/>
      <c r="CF116" s="945" t="s">
        <v>181</v>
      </c>
      <c r="CG116" s="946"/>
      <c r="CH116" s="946"/>
      <c r="CI116" s="946"/>
      <c r="CJ116" s="946"/>
      <c r="CK116" s="976"/>
      <c r="CL116" s="977"/>
      <c r="CM116" s="947" t="s">
        <v>447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426</v>
      </c>
      <c r="DH116" s="990"/>
      <c r="DI116" s="990"/>
      <c r="DJ116" s="990"/>
      <c r="DK116" s="991"/>
      <c r="DL116" s="992" t="s">
        <v>431</v>
      </c>
      <c r="DM116" s="990"/>
      <c r="DN116" s="990"/>
      <c r="DO116" s="990"/>
      <c r="DP116" s="991"/>
      <c r="DQ116" s="992" t="s">
        <v>431</v>
      </c>
      <c r="DR116" s="990"/>
      <c r="DS116" s="990"/>
      <c r="DT116" s="990"/>
      <c r="DU116" s="991"/>
      <c r="DV116" s="993" t="s">
        <v>181</v>
      </c>
      <c r="DW116" s="994"/>
      <c r="DX116" s="994"/>
      <c r="DY116" s="994"/>
      <c r="DZ116" s="995"/>
    </row>
    <row r="117" spans="1:130" s="225" customFormat="1" ht="26.25" customHeight="1" x14ac:dyDescent="0.2">
      <c r="A117" s="935" t="s">
        <v>184</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448</v>
      </c>
      <c r="Z117" s="917"/>
      <c r="AA117" s="1007">
        <v>3950628</v>
      </c>
      <c r="AB117" s="1008"/>
      <c r="AC117" s="1008"/>
      <c r="AD117" s="1008"/>
      <c r="AE117" s="1009"/>
      <c r="AF117" s="1010">
        <v>4009021</v>
      </c>
      <c r="AG117" s="1008"/>
      <c r="AH117" s="1008"/>
      <c r="AI117" s="1008"/>
      <c r="AJ117" s="1009"/>
      <c r="AK117" s="1010">
        <v>3986399</v>
      </c>
      <c r="AL117" s="1008"/>
      <c r="AM117" s="1008"/>
      <c r="AN117" s="1008"/>
      <c r="AO117" s="1009"/>
      <c r="AP117" s="1011"/>
      <c r="AQ117" s="1012"/>
      <c r="AR117" s="1012"/>
      <c r="AS117" s="1012"/>
      <c r="AT117" s="1013"/>
      <c r="AU117" s="931"/>
      <c r="AV117" s="932"/>
      <c r="AW117" s="932"/>
      <c r="AX117" s="932"/>
      <c r="AY117" s="932"/>
      <c r="AZ117" s="998" t="s">
        <v>449</v>
      </c>
      <c r="BA117" s="999"/>
      <c r="BB117" s="999"/>
      <c r="BC117" s="999"/>
      <c r="BD117" s="999"/>
      <c r="BE117" s="999"/>
      <c r="BF117" s="999"/>
      <c r="BG117" s="999"/>
      <c r="BH117" s="999"/>
      <c r="BI117" s="999"/>
      <c r="BJ117" s="999"/>
      <c r="BK117" s="999"/>
      <c r="BL117" s="999"/>
      <c r="BM117" s="999"/>
      <c r="BN117" s="999"/>
      <c r="BO117" s="999"/>
      <c r="BP117" s="1000"/>
      <c r="BQ117" s="950" t="s">
        <v>431</v>
      </c>
      <c r="BR117" s="951"/>
      <c r="BS117" s="951"/>
      <c r="BT117" s="951"/>
      <c r="BU117" s="951"/>
      <c r="BV117" s="951" t="s">
        <v>431</v>
      </c>
      <c r="BW117" s="951"/>
      <c r="BX117" s="951"/>
      <c r="BY117" s="951"/>
      <c r="BZ117" s="951"/>
      <c r="CA117" s="951" t="s">
        <v>387</v>
      </c>
      <c r="CB117" s="951"/>
      <c r="CC117" s="951"/>
      <c r="CD117" s="951"/>
      <c r="CE117" s="951"/>
      <c r="CF117" s="945" t="s">
        <v>387</v>
      </c>
      <c r="CG117" s="946"/>
      <c r="CH117" s="946"/>
      <c r="CI117" s="946"/>
      <c r="CJ117" s="946"/>
      <c r="CK117" s="976"/>
      <c r="CL117" s="977"/>
      <c r="CM117" s="947" t="s">
        <v>450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387</v>
      </c>
      <c r="DH117" s="990"/>
      <c r="DI117" s="990"/>
      <c r="DJ117" s="990"/>
      <c r="DK117" s="991"/>
      <c r="DL117" s="992" t="s">
        <v>431</v>
      </c>
      <c r="DM117" s="990"/>
      <c r="DN117" s="990"/>
      <c r="DO117" s="990"/>
      <c r="DP117" s="991"/>
      <c r="DQ117" s="992" t="s">
        <v>387</v>
      </c>
      <c r="DR117" s="990"/>
      <c r="DS117" s="990"/>
      <c r="DT117" s="990"/>
      <c r="DU117" s="991"/>
      <c r="DV117" s="993" t="s">
        <v>181</v>
      </c>
      <c r="DW117" s="994"/>
      <c r="DX117" s="994"/>
      <c r="DY117" s="994"/>
      <c r="DZ117" s="995"/>
    </row>
    <row r="118" spans="1:130" s="225" customFormat="1" ht="26.25" customHeight="1" x14ac:dyDescent="0.2">
      <c r="A118" s="935" t="s">
        <v>421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419</v>
      </c>
      <c r="AB118" s="916"/>
      <c r="AC118" s="916"/>
      <c r="AD118" s="916"/>
      <c r="AE118" s="917"/>
      <c r="AF118" s="915" t="s">
        <v>304</v>
      </c>
      <c r="AG118" s="916"/>
      <c r="AH118" s="916"/>
      <c r="AI118" s="916"/>
      <c r="AJ118" s="917"/>
      <c r="AK118" s="915" t="s">
        <v>303</v>
      </c>
      <c r="AL118" s="916"/>
      <c r="AM118" s="916"/>
      <c r="AN118" s="916"/>
      <c r="AO118" s="917"/>
      <c r="AP118" s="1002" t="s">
        <v>420</v>
      </c>
      <c r="AQ118" s="1003"/>
      <c r="AR118" s="1003"/>
      <c r="AS118" s="1003"/>
      <c r="AT118" s="1004"/>
      <c r="AU118" s="931"/>
      <c r="AV118" s="932"/>
      <c r="AW118" s="932"/>
      <c r="AX118" s="932"/>
      <c r="AY118" s="932"/>
      <c r="AZ118" s="1005" t="s">
        <v>451</v>
      </c>
      <c r="BA118" s="996"/>
      <c r="BB118" s="996"/>
      <c r="BC118" s="996"/>
      <c r="BD118" s="996"/>
      <c r="BE118" s="996"/>
      <c r="BF118" s="996"/>
      <c r="BG118" s="996"/>
      <c r="BH118" s="996"/>
      <c r="BI118" s="996"/>
      <c r="BJ118" s="996"/>
      <c r="BK118" s="996"/>
      <c r="BL118" s="996"/>
      <c r="BM118" s="996"/>
      <c r="BN118" s="996"/>
      <c r="BO118" s="996"/>
      <c r="BP118" s="997"/>
      <c r="BQ118" s="1028" t="s">
        <v>181</v>
      </c>
      <c r="BR118" s="1029"/>
      <c r="BS118" s="1029"/>
      <c r="BT118" s="1029"/>
      <c r="BU118" s="1029"/>
      <c r="BV118" s="1029" t="s">
        <v>431</v>
      </c>
      <c r="BW118" s="1029"/>
      <c r="BX118" s="1029"/>
      <c r="BY118" s="1029"/>
      <c r="BZ118" s="1029"/>
      <c r="CA118" s="1029" t="s">
        <v>387</v>
      </c>
      <c r="CB118" s="1029"/>
      <c r="CC118" s="1029"/>
      <c r="CD118" s="1029"/>
      <c r="CE118" s="1029"/>
      <c r="CF118" s="945" t="s">
        <v>431</v>
      </c>
      <c r="CG118" s="946"/>
      <c r="CH118" s="946"/>
      <c r="CI118" s="946"/>
      <c r="CJ118" s="946"/>
      <c r="CK118" s="976"/>
      <c r="CL118" s="977"/>
      <c r="CM118" s="947" t="s">
        <v>452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181</v>
      </c>
      <c r="DH118" s="990"/>
      <c r="DI118" s="990"/>
      <c r="DJ118" s="990"/>
      <c r="DK118" s="991"/>
      <c r="DL118" s="992" t="s">
        <v>181</v>
      </c>
      <c r="DM118" s="990"/>
      <c r="DN118" s="990"/>
      <c r="DO118" s="990"/>
      <c r="DP118" s="991"/>
      <c r="DQ118" s="992" t="s">
        <v>431</v>
      </c>
      <c r="DR118" s="990"/>
      <c r="DS118" s="990"/>
      <c r="DT118" s="990"/>
      <c r="DU118" s="991"/>
      <c r="DV118" s="993" t="s">
        <v>431</v>
      </c>
      <c r="DW118" s="994"/>
      <c r="DX118" s="994"/>
      <c r="DY118" s="994"/>
      <c r="DZ118" s="995"/>
    </row>
    <row r="119" spans="1:130" s="225" customFormat="1" ht="26.25" customHeight="1" x14ac:dyDescent="0.2">
      <c r="A119" s="1089" t="s">
        <v>424</v>
      </c>
      <c r="B119" s="975"/>
      <c r="C119" s="954" t="s">
        <v>425</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431</v>
      </c>
      <c r="AB119" s="923"/>
      <c r="AC119" s="923"/>
      <c r="AD119" s="923"/>
      <c r="AE119" s="924"/>
      <c r="AF119" s="925" t="s">
        <v>387</v>
      </c>
      <c r="AG119" s="923"/>
      <c r="AH119" s="923"/>
      <c r="AI119" s="923"/>
      <c r="AJ119" s="924"/>
      <c r="AK119" s="925" t="s">
        <v>181</v>
      </c>
      <c r="AL119" s="923"/>
      <c r="AM119" s="923"/>
      <c r="AN119" s="923"/>
      <c r="AO119" s="924"/>
      <c r="AP119" s="926" t="s">
        <v>387</v>
      </c>
      <c r="AQ119" s="927"/>
      <c r="AR119" s="927"/>
      <c r="AS119" s="927"/>
      <c r="AT119" s="928"/>
      <c r="AU119" s="933"/>
      <c r="AV119" s="934"/>
      <c r="AW119" s="934"/>
      <c r="AX119" s="934"/>
      <c r="AY119" s="934"/>
      <c r="AZ119" s="256" t="s">
        <v>184</v>
      </c>
      <c r="BA119" s="256"/>
      <c r="BB119" s="256"/>
      <c r="BC119" s="256"/>
      <c r="BD119" s="256"/>
      <c r="BE119" s="256"/>
      <c r="BF119" s="256"/>
      <c r="BG119" s="256"/>
      <c r="BH119" s="256"/>
      <c r="BI119" s="256"/>
      <c r="BJ119" s="256"/>
      <c r="BK119" s="256"/>
      <c r="BL119" s="256"/>
      <c r="BM119" s="256"/>
      <c r="BN119" s="256"/>
      <c r="BO119" s="1006" t="s">
        <v>453</v>
      </c>
      <c r="BP119" s="1037"/>
      <c r="BQ119" s="1028">
        <v>51159715</v>
      </c>
      <c r="BR119" s="1029"/>
      <c r="BS119" s="1029"/>
      <c r="BT119" s="1029"/>
      <c r="BU119" s="1029"/>
      <c r="BV119" s="1029">
        <v>51927224</v>
      </c>
      <c r="BW119" s="1029"/>
      <c r="BX119" s="1029"/>
      <c r="BY119" s="1029"/>
      <c r="BZ119" s="1029"/>
      <c r="CA119" s="1029">
        <v>51903554</v>
      </c>
      <c r="CB119" s="1029"/>
      <c r="CC119" s="1029"/>
      <c r="CD119" s="1029"/>
      <c r="CE119" s="1029"/>
      <c r="CF119" s="1030"/>
      <c r="CG119" s="1031"/>
      <c r="CH119" s="1031"/>
      <c r="CI119" s="1031"/>
      <c r="CJ119" s="1032"/>
      <c r="CK119" s="978"/>
      <c r="CL119" s="979"/>
      <c r="CM119" s="1033" t="s">
        <v>454</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13618</v>
      </c>
      <c r="DH119" s="1015"/>
      <c r="DI119" s="1015"/>
      <c r="DJ119" s="1015"/>
      <c r="DK119" s="1016"/>
      <c r="DL119" s="1014">
        <v>20126</v>
      </c>
      <c r="DM119" s="1015"/>
      <c r="DN119" s="1015"/>
      <c r="DO119" s="1015"/>
      <c r="DP119" s="1016"/>
      <c r="DQ119" s="1014">
        <v>13064</v>
      </c>
      <c r="DR119" s="1015"/>
      <c r="DS119" s="1015"/>
      <c r="DT119" s="1015"/>
      <c r="DU119" s="1016"/>
      <c r="DV119" s="1017">
        <v>0.1</v>
      </c>
      <c r="DW119" s="1018"/>
      <c r="DX119" s="1018"/>
      <c r="DY119" s="1018"/>
      <c r="DZ119" s="1019"/>
    </row>
    <row r="120" spans="1:130" s="225" customFormat="1" ht="26.25" customHeight="1" x14ac:dyDescent="0.2">
      <c r="A120" s="1090"/>
      <c r="B120" s="977"/>
      <c r="C120" s="947" t="s">
        <v>430</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387</v>
      </c>
      <c r="AB120" s="990"/>
      <c r="AC120" s="990"/>
      <c r="AD120" s="990"/>
      <c r="AE120" s="991"/>
      <c r="AF120" s="992" t="s">
        <v>387</v>
      </c>
      <c r="AG120" s="990"/>
      <c r="AH120" s="990"/>
      <c r="AI120" s="990"/>
      <c r="AJ120" s="991"/>
      <c r="AK120" s="992" t="s">
        <v>387</v>
      </c>
      <c r="AL120" s="990"/>
      <c r="AM120" s="990"/>
      <c r="AN120" s="990"/>
      <c r="AO120" s="991"/>
      <c r="AP120" s="993" t="s">
        <v>387</v>
      </c>
      <c r="AQ120" s="994"/>
      <c r="AR120" s="994"/>
      <c r="AS120" s="994"/>
      <c r="AT120" s="995"/>
      <c r="AU120" s="1020" t="s">
        <v>455</v>
      </c>
      <c r="AV120" s="1021"/>
      <c r="AW120" s="1021"/>
      <c r="AX120" s="1021"/>
      <c r="AY120" s="1022"/>
      <c r="AZ120" s="971" t="s">
        <v>456</v>
      </c>
      <c r="BA120" s="920"/>
      <c r="BB120" s="920"/>
      <c r="BC120" s="920"/>
      <c r="BD120" s="920"/>
      <c r="BE120" s="920"/>
      <c r="BF120" s="920"/>
      <c r="BG120" s="920"/>
      <c r="BH120" s="920"/>
      <c r="BI120" s="920"/>
      <c r="BJ120" s="920"/>
      <c r="BK120" s="920"/>
      <c r="BL120" s="920"/>
      <c r="BM120" s="920"/>
      <c r="BN120" s="920"/>
      <c r="BO120" s="920"/>
      <c r="BP120" s="921"/>
      <c r="BQ120" s="957">
        <v>6208266</v>
      </c>
      <c r="BR120" s="958"/>
      <c r="BS120" s="958"/>
      <c r="BT120" s="958"/>
      <c r="BU120" s="958"/>
      <c r="BV120" s="958">
        <v>7484720</v>
      </c>
      <c r="BW120" s="958"/>
      <c r="BX120" s="958"/>
      <c r="BY120" s="958"/>
      <c r="BZ120" s="958"/>
      <c r="CA120" s="958">
        <v>7839985</v>
      </c>
      <c r="CB120" s="958"/>
      <c r="CC120" s="958"/>
      <c r="CD120" s="958"/>
      <c r="CE120" s="958"/>
      <c r="CF120" s="972">
        <v>74.599999999999994</v>
      </c>
      <c r="CG120" s="973"/>
      <c r="CH120" s="973"/>
      <c r="CI120" s="973"/>
      <c r="CJ120" s="973"/>
      <c r="CK120" s="1038" t="s">
        <v>457</v>
      </c>
      <c r="CL120" s="1039"/>
      <c r="CM120" s="1039"/>
      <c r="CN120" s="1039"/>
      <c r="CO120" s="1040"/>
      <c r="CP120" s="1046" t="s">
        <v>403</v>
      </c>
      <c r="CQ120" s="1047"/>
      <c r="CR120" s="1047"/>
      <c r="CS120" s="1047"/>
      <c r="CT120" s="1047"/>
      <c r="CU120" s="1047"/>
      <c r="CV120" s="1047"/>
      <c r="CW120" s="1047"/>
      <c r="CX120" s="1047"/>
      <c r="CY120" s="1047"/>
      <c r="CZ120" s="1047"/>
      <c r="DA120" s="1047"/>
      <c r="DB120" s="1047"/>
      <c r="DC120" s="1047"/>
      <c r="DD120" s="1047"/>
      <c r="DE120" s="1047"/>
      <c r="DF120" s="1048"/>
      <c r="DG120" s="957">
        <v>4559911</v>
      </c>
      <c r="DH120" s="958"/>
      <c r="DI120" s="958"/>
      <c r="DJ120" s="958"/>
      <c r="DK120" s="958"/>
      <c r="DL120" s="958">
        <v>4812810</v>
      </c>
      <c r="DM120" s="958"/>
      <c r="DN120" s="958"/>
      <c r="DO120" s="958"/>
      <c r="DP120" s="958"/>
      <c r="DQ120" s="958">
        <v>4812111</v>
      </c>
      <c r="DR120" s="958"/>
      <c r="DS120" s="958"/>
      <c r="DT120" s="958"/>
      <c r="DU120" s="958"/>
      <c r="DV120" s="959">
        <v>45.8</v>
      </c>
      <c r="DW120" s="959"/>
      <c r="DX120" s="959"/>
      <c r="DY120" s="959"/>
      <c r="DZ120" s="960"/>
    </row>
    <row r="121" spans="1:130" s="225" customFormat="1" ht="26.25" customHeight="1" x14ac:dyDescent="0.2">
      <c r="A121" s="1090"/>
      <c r="B121" s="977"/>
      <c r="C121" s="998" t="s">
        <v>458</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v>39931</v>
      </c>
      <c r="AB121" s="990"/>
      <c r="AC121" s="990"/>
      <c r="AD121" s="990"/>
      <c r="AE121" s="991"/>
      <c r="AF121" s="992">
        <v>40533</v>
      </c>
      <c r="AG121" s="990"/>
      <c r="AH121" s="990"/>
      <c r="AI121" s="990"/>
      <c r="AJ121" s="991"/>
      <c r="AK121" s="992">
        <v>39897</v>
      </c>
      <c r="AL121" s="990"/>
      <c r="AM121" s="990"/>
      <c r="AN121" s="990"/>
      <c r="AO121" s="991"/>
      <c r="AP121" s="993">
        <v>0.4</v>
      </c>
      <c r="AQ121" s="994"/>
      <c r="AR121" s="994"/>
      <c r="AS121" s="994"/>
      <c r="AT121" s="995"/>
      <c r="AU121" s="1023"/>
      <c r="AV121" s="1024"/>
      <c r="AW121" s="1024"/>
      <c r="AX121" s="1024"/>
      <c r="AY121" s="1025"/>
      <c r="AZ121" s="980" t="s">
        <v>459</v>
      </c>
      <c r="BA121" s="981"/>
      <c r="BB121" s="981"/>
      <c r="BC121" s="981"/>
      <c r="BD121" s="981"/>
      <c r="BE121" s="981"/>
      <c r="BF121" s="981"/>
      <c r="BG121" s="981"/>
      <c r="BH121" s="981"/>
      <c r="BI121" s="981"/>
      <c r="BJ121" s="981"/>
      <c r="BK121" s="981"/>
      <c r="BL121" s="981"/>
      <c r="BM121" s="981"/>
      <c r="BN121" s="981"/>
      <c r="BO121" s="981"/>
      <c r="BP121" s="982"/>
      <c r="BQ121" s="950">
        <v>2342837</v>
      </c>
      <c r="BR121" s="951"/>
      <c r="BS121" s="951"/>
      <c r="BT121" s="951"/>
      <c r="BU121" s="951"/>
      <c r="BV121" s="951">
        <v>2491793</v>
      </c>
      <c r="BW121" s="951"/>
      <c r="BX121" s="951"/>
      <c r="BY121" s="951"/>
      <c r="BZ121" s="951"/>
      <c r="CA121" s="951">
        <v>2785769</v>
      </c>
      <c r="CB121" s="951"/>
      <c r="CC121" s="951"/>
      <c r="CD121" s="951"/>
      <c r="CE121" s="951"/>
      <c r="CF121" s="945">
        <v>26.5</v>
      </c>
      <c r="CG121" s="946"/>
      <c r="CH121" s="946"/>
      <c r="CI121" s="946"/>
      <c r="CJ121" s="946"/>
      <c r="CK121" s="1041"/>
      <c r="CL121" s="1042"/>
      <c r="CM121" s="1042"/>
      <c r="CN121" s="1042"/>
      <c r="CO121" s="1043"/>
      <c r="CP121" s="1051" t="s">
        <v>401</v>
      </c>
      <c r="CQ121" s="1052"/>
      <c r="CR121" s="1052"/>
      <c r="CS121" s="1052"/>
      <c r="CT121" s="1052"/>
      <c r="CU121" s="1052"/>
      <c r="CV121" s="1052"/>
      <c r="CW121" s="1052"/>
      <c r="CX121" s="1052"/>
      <c r="CY121" s="1052"/>
      <c r="CZ121" s="1052"/>
      <c r="DA121" s="1052"/>
      <c r="DB121" s="1052"/>
      <c r="DC121" s="1052"/>
      <c r="DD121" s="1052"/>
      <c r="DE121" s="1052"/>
      <c r="DF121" s="1053"/>
      <c r="DG121" s="950">
        <v>4644144</v>
      </c>
      <c r="DH121" s="951"/>
      <c r="DI121" s="951"/>
      <c r="DJ121" s="951"/>
      <c r="DK121" s="951"/>
      <c r="DL121" s="951">
        <v>4693000</v>
      </c>
      <c r="DM121" s="951"/>
      <c r="DN121" s="951"/>
      <c r="DO121" s="951"/>
      <c r="DP121" s="951"/>
      <c r="DQ121" s="951">
        <v>4699160</v>
      </c>
      <c r="DR121" s="951"/>
      <c r="DS121" s="951"/>
      <c r="DT121" s="951"/>
      <c r="DU121" s="951"/>
      <c r="DV121" s="952">
        <v>44.7</v>
      </c>
      <c r="DW121" s="952"/>
      <c r="DX121" s="952"/>
      <c r="DY121" s="952"/>
      <c r="DZ121" s="953"/>
    </row>
    <row r="122" spans="1:130" s="225" customFormat="1" ht="26.25" customHeight="1" x14ac:dyDescent="0.2">
      <c r="A122" s="1090"/>
      <c r="B122" s="977"/>
      <c r="C122" s="947" t="s">
        <v>441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387</v>
      </c>
      <c r="AB122" s="990"/>
      <c r="AC122" s="990"/>
      <c r="AD122" s="990"/>
      <c r="AE122" s="991"/>
      <c r="AF122" s="992" t="s">
        <v>387</v>
      </c>
      <c r="AG122" s="990"/>
      <c r="AH122" s="990"/>
      <c r="AI122" s="990"/>
      <c r="AJ122" s="991"/>
      <c r="AK122" s="992" t="s">
        <v>387</v>
      </c>
      <c r="AL122" s="990"/>
      <c r="AM122" s="990"/>
      <c r="AN122" s="990"/>
      <c r="AO122" s="991"/>
      <c r="AP122" s="993" t="s">
        <v>431</v>
      </c>
      <c r="AQ122" s="994"/>
      <c r="AR122" s="994"/>
      <c r="AS122" s="994"/>
      <c r="AT122" s="995"/>
      <c r="AU122" s="1023"/>
      <c r="AV122" s="1024"/>
      <c r="AW122" s="1024"/>
      <c r="AX122" s="1024"/>
      <c r="AY122" s="1025"/>
      <c r="AZ122" s="1005" t="s">
        <v>460</v>
      </c>
      <c r="BA122" s="996"/>
      <c r="BB122" s="996"/>
      <c r="BC122" s="996"/>
      <c r="BD122" s="996"/>
      <c r="BE122" s="996"/>
      <c r="BF122" s="996"/>
      <c r="BG122" s="996"/>
      <c r="BH122" s="996"/>
      <c r="BI122" s="996"/>
      <c r="BJ122" s="996"/>
      <c r="BK122" s="996"/>
      <c r="BL122" s="996"/>
      <c r="BM122" s="996"/>
      <c r="BN122" s="996"/>
      <c r="BO122" s="996"/>
      <c r="BP122" s="997"/>
      <c r="BQ122" s="1028">
        <v>28570246</v>
      </c>
      <c r="BR122" s="1029"/>
      <c r="BS122" s="1029"/>
      <c r="BT122" s="1029"/>
      <c r="BU122" s="1029"/>
      <c r="BV122" s="1029">
        <v>29356560</v>
      </c>
      <c r="BW122" s="1029"/>
      <c r="BX122" s="1029"/>
      <c r="BY122" s="1029"/>
      <c r="BZ122" s="1029"/>
      <c r="CA122" s="1029">
        <v>29326844</v>
      </c>
      <c r="CB122" s="1029"/>
      <c r="CC122" s="1029"/>
      <c r="CD122" s="1029"/>
      <c r="CE122" s="1029"/>
      <c r="CF122" s="1049">
        <v>278.89999999999998</v>
      </c>
      <c r="CG122" s="1050"/>
      <c r="CH122" s="1050"/>
      <c r="CI122" s="1050"/>
      <c r="CJ122" s="1050"/>
      <c r="CK122" s="1041"/>
      <c r="CL122" s="1042"/>
      <c r="CM122" s="1042"/>
      <c r="CN122" s="1042"/>
      <c r="CO122" s="1043"/>
      <c r="CP122" s="1051" t="s">
        <v>461</v>
      </c>
      <c r="CQ122" s="1052"/>
      <c r="CR122" s="1052"/>
      <c r="CS122" s="1052"/>
      <c r="CT122" s="1052"/>
      <c r="CU122" s="1052"/>
      <c r="CV122" s="1052"/>
      <c r="CW122" s="1052"/>
      <c r="CX122" s="1052"/>
      <c r="CY122" s="1052"/>
      <c r="CZ122" s="1052"/>
      <c r="DA122" s="1052"/>
      <c r="DB122" s="1052"/>
      <c r="DC122" s="1052"/>
      <c r="DD122" s="1052"/>
      <c r="DE122" s="1052"/>
      <c r="DF122" s="1053"/>
      <c r="DG122" s="950" t="s">
        <v>181</v>
      </c>
      <c r="DH122" s="951"/>
      <c r="DI122" s="951"/>
      <c r="DJ122" s="951"/>
      <c r="DK122" s="951"/>
      <c r="DL122" s="951" t="s">
        <v>387</v>
      </c>
      <c r="DM122" s="951"/>
      <c r="DN122" s="951"/>
      <c r="DO122" s="951"/>
      <c r="DP122" s="951"/>
      <c r="DQ122" s="951" t="s">
        <v>387</v>
      </c>
      <c r="DR122" s="951"/>
      <c r="DS122" s="951"/>
      <c r="DT122" s="951"/>
      <c r="DU122" s="951"/>
      <c r="DV122" s="952" t="s">
        <v>387</v>
      </c>
      <c r="DW122" s="952"/>
      <c r="DX122" s="952"/>
      <c r="DY122" s="952"/>
      <c r="DZ122" s="953"/>
    </row>
    <row r="123" spans="1:130" s="225" customFormat="1" ht="26.25" customHeight="1" x14ac:dyDescent="0.2">
      <c r="A123" s="1090"/>
      <c r="B123" s="977"/>
      <c r="C123" s="947" t="s">
        <v>447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3891</v>
      </c>
      <c r="AB123" s="990"/>
      <c r="AC123" s="990"/>
      <c r="AD123" s="990"/>
      <c r="AE123" s="991"/>
      <c r="AF123" s="992" t="s">
        <v>181</v>
      </c>
      <c r="AG123" s="990"/>
      <c r="AH123" s="990"/>
      <c r="AI123" s="990"/>
      <c r="AJ123" s="991"/>
      <c r="AK123" s="992" t="s">
        <v>387</v>
      </c>
      <c r="AL123" s="990"/>
      <c r="AM123" s="990"/>
      <c r="AN123" s="990"/>
      <c r="AO123" s="991"/>
      <c r="AP123" s="993" t="s">
        <v>387</v>
      </c>
      <c r="AQ123" s="994"/>
      <c r="AR123" s="994"/>
      <c r="AS123" s="994"/>
      <c r="AT123" s="995"/>
      <c r="AU123" s="1026"/>
      <c r="AV123" s="1027"/>
      <c r="AW123" s="1027"/>
      <c r="AX123" s="1027"/>
      <c r="AY123" s="1027"/>
      <c r="AZ123" s="256" t="s">
        <v>184</v>
      </c>
      <c r="BA123" s="256"/>
      <c r="BB123" s="256"/>
      <c r="BC123" s="256"/>
      <c r="BD123" s="256"/>
      <c r="BE123" s="256"/>
      <c r="BF123" s="256"/>
      <c r="BG123" s="256"/>
      <c r="BH123" s="256"/>
      <c r="BI123" s="256"/>
      <c r="BJ123" s="256"/>
      <c r="BK123" s="256"/>
      <c r="BL123" s="256"/>
      <c r="BM123" s="256"/>
      <c r="BN123" s="256"/>
      <c r="BO123" s="1006" t="s">
        <v>462</v>
      </c>
      <c r="BP123" s="1037"/>
      <c r="BQ123" s="1096">
        <v>37121349</v>
      </c>
      <c r="BR123" s="1097"/>
      <c r="BS123" s="1097"/>
      <c r="BT123" s="1097"/>
      <c r="BU123" s="1097"/>
      <c r="BV123" s="1097">
        <v>39333073</v>
      </c>
      <c r="BW123" s="1097"/>
      <c r="BX123" s="1097"/>
      <c r="BY123" s="1097"/>
      <c r="BZ123" s="1097"/>
      <c r="CA123" s="1097">
        <v>39952598</v>
      </c>
      <c r="CB123" s="1097"/>
      <c r="CC123" s="1097"/>
      <c r="CD123" s="1097"/>
      <c r="CE123" s="1097"/>
      <c r="CF123" s="1030"/>
      <c r="CG123" s="1031"/>
      <c r="CH123" s="1031"/>
      <c r="CI123" s="1031"/>
      <c r="CJ123" s="1032"/>
      <c r="CK123" s="1041"/>
      <c r="CL123" s="1042"/>
      <c r="CM123" s="1042"/>
      <c r="CN123" s="1042"/>
      <c r="CO123" s="1043"/>
      <c r="CP123" s="1051" t="s">
        <v>463</v>
      </c>
      <c r="CQ123" s="1052"/>
      <c r="CR123" s="1052"/>
      <c r="CS123" s="1052"/>
      <c r="CT123" s="1052"/>
      <c r="CU123" s="1052"/>
      <c r="CV123" s="1052"/>
      <c r="CW123" s="1052"/>
      <c r="CX123" s="1052"/>
      <c r="CY123" s="1052"/>
      <c r="CZ123" s="1052"/>
      <c r="DA123" s="1052"/>
      <c r="DB123" s="1052"/>
      <c r="DC123" s="1052"/>
      <c r="DD123" s="1052"/>
      <c r="DE123" s="1052"/>
      <c r="DF123" s="1053"/>
      <c r="DG123" s="989" t="s">
        <v>387</v>
      </c>
      <c r="DH123" s="990"/>
      <c r="DI123" s="990"/>
      <c r="DJ123" s="990"/>
      <c r="DK123" s="991"/>
      <c r="DL123" s="992" t="s">
        <v>181</v>
      </c>
      <c r="DM123" s="990"/>
      <c r="DN123" s="990"/>
      <c r="DO123" s="990"/>
      <c r="DP123" s="991"/>
      <c r="DQ123" s="992" t="s">
        <v>181</v>
      </c>
      <c r="DR123" s="990"/>
      <c r="DS123" s="990"/>
      <c r="DT123" s="990"/>
      <c r="DU123" s="991"/>
      <c r="DV123" s="993" t="s">
        <v>181</v>
      </c>
      <c r="DW123" s="994"/>
      <c r="DX123" s="994"/>
      <c r="DY123" s="994"/>
      <c r="DZ123" s="995"/>
    </row>
    <row r="124" spans="1:130" s="225" customFormat="1" ht="26.25" customHeight="1" thickBot="1" x14ac:dyDescent="0.25">
      <c r="A124" s="1090"/>
      <c r="B124" s="977"/>
      <c r="C124" s="947" t="s">
        <v>450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387</v>
      </c>
      <c r="AB124" s="990"/>
      <c r="AC124" s="990"/>
      <c r="AD124" s="990"/>
      <c r="AE124" s="991"/>
      <c r="AF124" s="992" t="s">
        <v>387</v>
      </c>
      <c r="AG124" s="990"/>
      <c r="AH124" s="990"/>
      <c r="AI124" s="990"/>
      <c r="AJ124" s="991"/>
      <c r="AK124" s="992" t="s">
        <v>387</v>
      </c>
      <c r="AL124" s="990"/>
      <c r="AM124" s="990"/>
      <c r="AN124" s="990"/>
      <c r="AO124" s="991"/>
      <c r="AP124" s="993" t="s">
        <v>181</v>
      </c>
      <c r="AQ124" s="994"/>
      <c r="AR124" s="994"/>
      <c r="AS124" s="994"/>
      <c r="AT124" s="995"/>
      <c r="AU124" s="1092" t="s">
        <v>464</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124.3</v>
      </c>
      <c r="BR124" s="1059"/>
      <c r="BS124" s="1059"/>
      <c r="BT124" s="1059"/>
      <c r="BU124" s="1059"/>
      <c r="BV124" s="1059">
        <v>116.3</v>
      </c>
      <c r="BW124" s="1059"/>
      <c r="BX124" s="1059"/>
      <c r="BY124" s="1059"/>
      <c r="BZ124" s="1059"/>
      <c r="CA124" s="1059">
        <v>113.6</v>
      </c>
      <c r="CB124" s="1059"/>
      <c r="CC124" s="1059"/>
      <c r="CD124" s="1059"/>
      <c r="CE124" s="1059"/>
      <c r="CF124" s="1060"/>
      <c r="CG124" s="1061"/>
      <c r="CH124" s="1061"/>
      <c r="CI124" s="1061"/>
      <c r="CJ124" s="1062"/>
      <c r="CK124" s="1044"/>
      <c r="CL124" s="1044"/>
      <c r="CM124" s="1044"/>
      <c r="CN124" s="1044"/>
      <c r="CO124" s="1045"/>
      <c r="CP124" s="1051" t="s">
        <v>465</v>
      </c>
      <c r="CQ124" s="1052"/>
      <c r="CR124" s="1052"/>
      <c r="CS124" s="1052"/>
      <c r="CT124" s="1052"/>
      <c r="CU124" s="1052"/>
      <c r="CV124" s="1052"/>
      <c r="CW124" s="1052"/>
      <c r="CX124" s="1052"/>
      <c r="CY124" s="1052"/>
      <c r="CZ124" s="1052"/>
      <c r="DA124" s="1052"/>
      <c r="DB124" s="1052"/>
      <c r="DC124" s="1052"/>
      <c r="DD124" s="1052"/>
      <c r="DE124" s="1052"/>
      <c r="DF124" s="1053"/>
      <c r="DG124" s="1036" t="s">
        <v>431</v>
      </c>
      <c r="DH124" s="1015"/>
      <c r="DI124" s="1015"/>
      <c r="DJ124" s="1015"/>
      <c r="DK124" s="1016"/>
      <c r="DL124" s="1014" t="s">
        <v>431</v>
      </c>
      <c r="DM124" s="1015"/>
      <c r="DN124" s="1015"/>
      <c r="DO124" s="1015"/>
      <c r="DP124" s="1016"/>
      <c r="DQ124" s="1014" t="s">
        <v>387</v>
      </c>
      <c r="DR124" s="1015"/>
      <c r="DS124" s="1015"/>
      <c r="DT124" s="1015"/>
      <c r="DU124" s="1016"/>
      <c r="DV124" s="1017" t="s">
        <v>387</v>
      </c>
      <c r="DW124" s="1018"/>
      <c r="DX124" s="1018"/>
      <c r="DY124" s="1018"/>
      <c r="DZ124" s="1019"/>
    </row>
    <row r="125" spans="1:130" s="225" customFormat="1" ht="26.25" customHeight="1" x14ac:dyDescent="0.2">
      <c r="A125" s="1090"/>
      <c r="B125" s="977"/>
      <c r="C125" s="947" t="s">
        <v>452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387</v>
      </c>
      <c r="AB125" s="990"/>
      <c r="AC125" s="990"/>
      <c r="AD125" s="990"/>
      <c r="AE125" s="991"/>
      <c r="AF125" s="992" t="s">
        <v>431</v>
      </c>
      <c r="AG125" s="990"/>
      <c r="AH125" s="990"/>
      <c r="AI125" s="990"/>
      <c r="AJ125" s="991"/>
      <c r="AK125" s="992" t="s">
        <v>387</v>
      </c>
      <c r="AL125" s="990"/>
      <c r="AM125" s="990"/>
      <c r="AN125" s="990"/>
      <c r="AO125" s="991"/>
      <c r="AP125" s="993" t="s">
        <v>181</v>
      </c>
      <c r="AQ125" s="994"/>
      <c r="AR125" s="994"/>
      <c r="AS125" s="994"/>
      <c r="AT125" s="995"/>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1054" t="s">
        <v>466</v>
      </c>
      <c r="CL125" s="1039"/>
      <c r="CM125" s="1039"/>
      <c r="CN125" s="1039"/>
      <c r="CO125" s="1040"/>
      <c r="CP125" s="971" t="s">
        <v>467</v>
      </c>
      <c r="CQ125" s="920"/>
      <c r="CR125" s="920"/>
      <c r="CS125" s="920"/>
      <c r="CT125" s="920"/>
      <c r="CU125" s="920"/>
      <c r="CV125" s="920"/>
      <c r="CW125" s="920"/>
      <c r="CX125" s="920"/>
      <c r="CY125" s="920"/>
      <c r="CZ125" s="920"/>
      <c r="DA125" s="920"/>
      <c r="DB125" s="920"/>
      <c r="DC125" s="920"/>
      <c r="DD125" s="920"/>
      <c r="DE125" s="920"/>
      <c r="DF125" s="921"/>
      <c r="DG125" s="957" t="s">
        <v>387</v>
      </c>
      <c r="DH125" s="958"/>
      <c r="DI125" s="958"/>
      <c r="DJ125" s="958"/>
      <c r="DK125" s="958"/>
      <c r="DL125" s="958" t="s">
        <v>431</v>
      </c>
      <c r="DM125" s="958"/>
      <c r="DN125" s="958"/>
      <c r="DO125" s="958"/>
      <c r="DP125" s="958"/>
      <c r="DQ125" s="958" t="s">
        <v>431</v>
      </c>
      <c r="DR125" s="958"/>
      <c r="DS125" s="958"/>
      <c r="DT125" s="958"/>
      <c r="DU125" s="958"/>
      <c r="DV125" s="959" t="s">
        <v>431</v>
      </c>
      <c r="DW125" s="959"/>
      <c r="DX125" s="959"/>
      <c r="DY125" s="959"/>
      <c r="DZ125" s="960"/>
    </row>
    <row r="126" spans="1:130" s="225" customFormat="1" ht="26.25" customHeight="1" thickBot="1" x14ac:dyDescent="0.25">
      <c r="A126" s="1090"/>
      <c r="B126" s="977"/>
      <c r="C126" s="947" t="s">
        <v>454</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7541</v>
      </c>
      <c r="AB126" s="990"/>
      <c r="AC126" s="990"/>
      <c r="AD126" s="990"/>
      <c r="AE126" s="991"/>
      <c r="AF126" s="992">
        <v>8401</v>
      </c>
      <c r="AG126" s="990"/>
      <c r="AH126" s="990"/>
      <c r="AI126" s="990"/>
      <c r="AJ126" s="991"/>
      <c r="AK126" s="992">
        <v>6677</v>
      </c>
      <c r="AL126" s="990"/>
      <c r="AM126" s="990"/>
      <c r="AN126" s="990"/>
      <c r="AO126" s="991"/>
      <c r="AP126" s="993">
        <v>0.1</v>
      </c>
      <c r="AQ126" s="994"/>
      <c r="AR126" s="994"/>
      <c r="AS126" s="994"/>
      <c r="AT126" s="995"/>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1055"/>
      <c r="CL126" s="1042"/>
      <c r="CM126" s="1042"/>
      <c r="CN126" s="1042"/>
      <c r="CO126" s="1043"/>
      <c r="CP126" s="980" t="s">
        <v>468</v>
      </c>
      <c r="CQ126" s="981"/>
      <c r="CR126" s="981"/>
      <c r="CS126" s="981"/>
      <c r="CT126" s="981"/>
      <c r="CU126" s="981"/>
      <c r="CV126" s="981"/>
      <c r="CW126" s="981"/>
      <c r="CX126" s="981"/>
      <c r="CY126" s="981"/>
      <c r="CZ126" s="981"/>
      <c r="DA126" s="981"/>
      <c r="DB126" s="981"/>
      <c r="DC126" s="981"/>
      <c r="DD126" s="981"/>
      <c r="DE126" s="981"/>
      <c r="DF126" s="982"/>
      <c r="DG126" s="950" t="s">
        <v>387</v>
      </c>
      <c r="DH126" s="951"/>
      <c r="DI126" s="951"/>
      <c r="DJ126" s="951"/>
      <c r="DK126" s="951"/>
      <c r="DL126" s="951" t="s">
        <v>431</v>
      </c>
      <c r="DM126" s="951"/>
      <c r="DN126" s="951"/>
      <c r="DO126" s="951"/>
      <c r="DP126" s="951"/>
      <c r="DQ126" s="951" t="s">
        <v>387</v>
      </c>
      <c r="DR126" s="951"/>
      <c r="DS126" s="951"/>
      <c r="DT126" s="951"/>
      <c r="DU126" s="951"/>
      <c r="DV126" s="952" t="s">
        <v>387</v>
      </c>
      <c r="DW126" s="952"/>
      <c r="DX126" s="952"/>
      <c r="DY126" s="952"/>
      <c r="DZ126" s="953"/>
    </row>
    <row r="127" spans="1:130" s="225" customFormat="1" ht="26.25" customHeight="1" x14ac:dyDescent="0.2">
      <c r="A127" s="1091"/>
      <c r="B127" s="979"/>
      <c r="C127" s="1033" t="s">
        <v>469</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2889</v>
      </c>
      <c r="AB127" s="990"/>
      <c r="AC127" s="990"/>
      <c r="AD127" s="990"/>
      <c r="AE127" s="991"/>
      <c r="AF127" s="992">
        <v>1248</v>
      </c>
      <c r="AG127" s="990"/>
      <c r="AH127" s="990"/>
      <c r="AI127" s="990"/>
      <c r="AJ127" s="991"/>
      <c r="AK127" s="992">
        <v>903</v>
      </c>
      <c r="AL127" s="990"/>
      <c r="AM127" s="990"/>
      <c r="AN127" s="990"/>
      <c r="AO127" s="991"/>
      <c r="AP127" s="993">
        <v>0</v>
      </c>
      <c r="AQ127" s="994"/>
      <c r="AR127" s="994"/>
      <c r="AS127" s="994"/>
      <c r="AT127" s="995"/>
      <c r="AU127" s="261"/>
      <c r="AV127" s="261"/>
      <c r="AW127" s="261"/>
      <c r="AX127" s="1063" t="s">
        <v>470</v>
      </c>
      <c r="AY127" s="1064"/>
      <c r="AZ127" s="1064"/>
      <c r="BA127" s="1064"/>
      <c r="BB127" s="1064"/>
      <c r="BC127" s="1064"/>
      <c r="BD127" s="1064"/>
      <c r="BE127" s="1065"/>
      <c r="BF127" s="1066" t="s">
        <v>471</v>
      </c>
      <c r="BG127" s="1064"/>
      <c r="BH127" s="1064"/>
      <c r="BI127" s="1064"/>
      <c r="BJ127" s="1064"/>
      <c r="BK127" s="1064"/>
      <c r="BL127" s="1065"/>
      <c r="BM127" s="1066" t="s">
        <v>472</v>
      </c>
      <c r="BN127" s="1064"/>
      <c r="BO127" s="1064"/>
      <c r="BP127" s="1064"/>
      <c r="BQ127" s="1064"/>
      <c r="BR127" s="1064"/>
      <c r="BS127" s="1065"/>
      <c r="BT127" s="1066" t="s">
        <v>473</v>
      </c>
      <c r="BU127" s="1064"/>
      <c r="BV127" s="1064"/>
      <c r="BW127" s="1064"/>
      <c r="BX127" s="1064"/>
      <c r="BY127" s="1064"/>
      <c r="BZ127" s="1088"/>
      <c r="CA127" s="261"/>
      <c r="CB127" s="261"/>
      <c r="CC127" s="261"/>
      <c r="CD127" s="262"/>
      <c r="CE127" s="262"/>
      <c r="CF127" s="262"/>
      <c r="CG127" s="259"/>
      <c r="CH127" s="259"/>
      <c r="CI127" s="259"/>
      <c r="CJ127" s="260"/>
      <c r="CK127" s="1055"/>
      <c r="CL127" s="1042"/>
      <c r="CM127" s="1042"/>
      <c r="CN127" s="1042"/>
      <c r="CO127" s="1043"/>
      <c r="CP127" s="980" t="s">
        <v>474</v>
      </c>
      <c r="CQ127" s="981"/>
      <c r="CR127" s="981"/>
      <c r="CS127" s="981"/>
      <c r="CT127" s="981"/>
      <c r="CU127" s="981"/>
      <c r="CV127" s="981"/>
      <c r="CW127" s="981"/>
      <c r="CX127" s="981"/>
      <c r="CY127" s="981"/>
      <c r="CZ127" s="981"/>
      <c r="DA127" s="981"/>
      <c r="DB127" s="981"/>
      <c r="DC127" s="981"/>
      <c r="DD127" s="981"/>
      <c r="DE127" s="981"/>
      <c r="DF127" s="982"/>
      <c r="DG127" s="950" t="s">
        <v>387</v>
      </c>
      <c r="DH127" s="951"/>
      <c r="DI127" s="951"/>
      <c r="DJ127" s="951"/>
      <c r="DK127" s="951"/>
      <c r="DL127" s="951" t="s">
        <v>181</v>
      </c>
      <c r="DM127" s="951"/>
      <c r="DN127" s="951"/>
      <c r="DO127" s="951"/>
      <c r="DP127" s="951"/>
      <c r="DQ127" s="951" t="s">
        <v>181</v>
      </c>
      <c r="DR127" s="951"/>
      <c r="DS127" s="951"/>
      <c r="DT127" s="951"/>
      <c r="DU127" s="951"/>
      <c r="DV127" s="952" t="s">
        <v>387</v>
      </c>
      <c r="DW127" s="952"/>
      <c r="DX127" s="952"/>
      <c r="DY127" s="952"/>
      <c r="DZ127" s="953"/>
    </row>
    <row r="128" spans="1:130" s="225" customFormat="1" ht="26.25" customHeight="1" thickBot="1" x14ac:dyDescent="0.25">
      <c r="A128" s="1074" t="s">
        <v>475</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476</v>
      </c>
      <c r="X128" s="1076"/>
      <c r="Y128" s="1076"/>
      <c r="Z128" s="1077"/>
      <c r="AA128" s="1078">
        <v>261312</v>
      </c>
      <c r="AB128" s="1079"/>
      <c r="AC128" s="1079"/>
      <c r="AD128" s="1079"/>
      <c r="AE128" s="1080"/>
      <c r="AF128" s="1081">
        <v>273114</v>
      </c>
      <c r="AG128" s="1079"/>
      <c r="AH128" s="1079"/>
      <c r="AI128" s="1079"/>
      <c r="AJ128" s="1080"/>
      <c r="AK128" s="1081">
        <v>270094</v>
      </c>
      <c r="AL128" s="1079"/>
      <c r="AM128" s="1079"/>
      <c r="AN128" s="1079"/>
      <c r="AO128" s="1080"/>
      <c r="AP128" s="1082"/>
      <c r="AQ128" s="1083"/>
      <c r="AR128" s="1083"/>
      <c r="AS128" s="1083"/>
      <c r="AT128" s="1084"/>
      <c r="AU128" s="261"/>
      <c r="AV128" s="261"/>
      <c r="AW128" s="261"/>
      <c r="AX128" s="919" t="s">
        <v>477</v>
      </c>
      <c r="AY128" s="920"/>
      <c r="AZ128" s="920"/>
      <c r="BA128" s="920"/>
      <c r="BB128" s="920"/>
      <c r="BC128" s="920"/>
      <c r="BD128" s="920"/>
      <c r="BE128" s="921"/>
      <c r="BF128" s="1085" t="s">
        <v>387</v>
      </c>
      <c r="BG128" s="1086"/>
      <c r="BH128" s="1086"/>
      <c r="BI128" s="1086"/>
      <c r="BJ128" s="1086"/>
      <c r="BK128" s="1086"/>
      <c r="BL128" s="1087"/>
      <c r="BM128" s="1085">
        <v>12.95</v>
      </c>
      <c r="BN128" s="1086"/>
      <c r="BO128" s="1086"/>
      <c r="BP128" s="1086"/>
      <c r="BQ128" s="1086"/>
      <c r="BR128" s="1086"/>
      <c r="BS128" s="1087"/>
      <c r="BT128" s="1085">
        <v>20</v>
      </c>
      <c r="BU128" s="1086"/>
      <c r="BV128" s="1086"/>
      <c r="BW128" s="1086"/>
      <c r="BX128" s="1086"/>
      <c r="BY128" s="1086"/>
      <c r="BZ128" s="1110"/>
      <c r="CA128" s="262"/>
      <c r="CB128" s="262"/>
      <c r="CC128" s="262"/>
      <c r="CD128" s="262"/>
      <c r="CE128" s="262"/>
      <c r="CF128" s="262"/>
      <c r="CG128" s="259"/>
      <c r="CH128" s="259"/>
      <c r="CI128" s="259"/>
      <c r="CJ128" s="260"/>
      <c r="CK128" s="1056"/>
      <c r="CL128" s="1057"/>
      <c r="CM128" s="1057"/>
      <c r="CN128" s="1057"/>
      <c r="CO128" s="1058"/>
      <c r="CP128" s="1067" t="s">
        <v>478</v>
      </c>
      <c r="CQ128" s="1068"/>
      <c r="CR128" s="1068"/>
      <c r="CS128" s="1068"/>
      <c r="CT128" s="1068"/>
      <c r="CU128" s="1068"/>
      <c r="CV128" s="1068"/>
      <c r="CW128" s="1068"/>
      <c r="CX128" s="1068"/>
      <c r="CY128" s="1068"/>
      <c r="CZ128" s="1068"/>
      <c r="DA128" s="1068"/>
      <c r="DB128" s="1068"/>
      <c r="DC128" s="1068"/>
      <c r="DD128" s="1068"/>
      <c r="DE128" s="1068"/>
      <c r="DF128" s="1069"/>
      <c r="DG128" s="1070" t="s">
        <v>387</v>
      </c>
      <c r="DH128" s="1071"/>
      <c r="DI128" s="1071"/>
      <c r="DJ128" s="1071"/>
      <c r="DK128" s="1071"/>
      <c r="DL128" s="1071" t="s">
        <v>181</v>
      </c>
      <c r="DM128" s="1071"/>
      <c r="DN128" s="1071"/>
      <c r="DO128" s="1071"/>
      <c r="DP128" s="1071"/>
      <c r="DQ128" s="1071" t="s">
        <v>431</v>
      </c>
      <c r="DR128" s="1071"/>
      <c r="DS128" s="1071"/>
      <c r="DT128" s="1071"/>
      <c r="DU128" s="1071"/>
      <c r="DV128" s="1072" t="s">
        <v>181</v>
      </c>
      <c r="DW128" s="1072"/>
      <c r="DX128" s="1072"/>
      <c r="DY128" s="1072"/>
      <c r="DZ128" s="1073"/>
    </row>
    <row r="129" spans="1:131" s="225" customFormat="1" ht="26.25" customHeight="1" x14ac:dyDescent="0.2">
      <c r="A129" s="961" t="s">
        <v>102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479</v>
      </c>
      <c r="X129" s="1105"/>
      <c r="Y129" s="1105"/>
      <c r="Z129" s="1106"/>
      <c r="AA129" s="989">
        <v>13668902</v>
      </c>
      <c r="AB129" s="990"/>
      <c r="AC129" s="990"/>
      <c r="AD129" s="990"/>
      <c r="AE129" s="991"/>
      <c r="AF129" s="992">
        <v>13267263</v>
      </c>
      <c r="AG129" s="990"/>
      <c r="AH129" s="990"/>
      <c r="AI129" s="990"/>
      <c r="AJ129" s="991"/>
      <c r="AK129" s="992">
        <v>12946157</v>
      </c>
      <c r="AL129" s="990"/>
      <c r="AM129" s="990"/>
      <c r="AN129" s="990"/>
      <c r="AO129" s="991"/>
      <c r="AP129" s="1107"/>
      <c r="AQ129" s="1108"/>
      <c r="AR129" s="1108"/>
      <c r="AS129" s="1108"/>
      <c r="AT129" s="1109"/>
      <c r="AU129" s="263"/>
      <c r="AV129" s="263"/>
      <c r="AW129" s="263"/>
      <c r="AX129" s="1098" t="s">
        <v>480</v>
      </c>
      <c r="AY129" s="981"/>
      <c r="AZ129" s="981"/>
      <c r="BA129" s="981"/>
      <c r="BB129" s="981"/>
      <c r="BC129" s="981"/>
      <c r="BD129" s="981"/>
      <c r="BE129" s="982"/>
      <c r="BF129" s="1099" t="s">
        <v>426</v>
      </c>
      <c r="BG129" s="1100"/>
      <c r="BH129" s="1100"/>
      <c r="BI129" s="1100"/>
      <c r="BJ129" s="1100"/>
      <c r="BK129" s="1100"/>
      <c r="BL129" s="1101"/>
      <c r="BM129" s="1099">
        <v>17.95</v>
      </c>
      <c r="BN129" s="1100"/>
      <c r="BO129" s="1100"/>
      <c r="BP129" s="1100"/>
      <c r="BQ129" s="1100"/>
      <c r="BR129" s="1100"/>
      <c r="BS129" s="1101"/>
      <c r="BT129" s="1099">
        <v>30</v>
      </c>
      <c r="BU129" s="1102"/>
      <c r="BV129" s="1102"/>
      <c r="BW129" s="1102"/>
      <c r="BX129" s="1102"/>
      <c r="BY129" s="1102"/>
      <c r="BZ129" s="1103"/>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2"/>
      <c r="DQ129" s="232"/>
      <c r="DR129" s="232"/>
      <c r="DS129" s="232"/>
      <c r="DT129" s="232"/>
      <c r="DU129" s="232"/>
      <c r="DV129" s="232"/>
      <c r="DW129" s="232"/>
      <c r="DX129" s="232"/>
      <c r="DY129" s="232"/>
      <c r="DZ129" s="236"/>
    </row>
    <row r="130" spans="1:131" s="225" customFormat="1" ht="26.25" customHeight="1" x14ac:dyDescent="0.2">
      <c r="A130" s="961" t="s">
        <v>481</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482</v>
      </c>
      <c r="X130" s="1105"/>
      <c r="Y130" s="1105"/>
      <c r="Z130" s="1106"/>
      <c r="AA130" s="989">
        <v>2377198</v>
      </c>
      <c r="AB130" s="990"/>
      <c r="AC130" s="990"/>
      <c r="AD130" s="990"/>
      <c r="AE130" s="991"/>
      <c r="AF130" s="992">
        <v>2445438</v>
      </c>
      <c r="AG130" s="990"/>
      <c r="AH130" s="990"/>
      <c r="AI130" s="990"/>
      <c r="AJ130" s="991"/>
      <c r="AK130" s="992">
        <v>2429925</v>
      </c>
      <c r="AL130" s="990"/>
      <c r="AM130" s="990"/>
      <c r="AN130" s="990"/>
      <c r="AO130" s="991"/>
      <c r="AP130" s="1107"/>
      <c r="AQ130" s="1108"/>
      <c r="AR130" s="1108"/>
      <c r="AS130" s="1108"/>
      <c r="AT130" s="1109"/>
      <c r="AU130" s="263"/>
      <c r="AV130" s="263"/>
      <c r="AW130" s="263"/>
      <c r="AX130" s="1098" t="s">
        <v>483</v>
      </c>
      <c r="AY130" s="981"/>
      <c r="AZ130" s="981"/>
      <c r="BA130" s="981"/>
      <c r="BB130" s="981"/>
      <c r="BC130" s="981"/>
      <c r="BD130" s="981"/>
      <c r="BE130" s="982"/>
      <c r="BF130" s="1135">
        <v>11.9</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2"/>
      <c r="DQ130" s="232"/>
      <c r="DR130" s="232"/>
      <c r="DS130" s="232"/>
      <c r="DT130" s="232"/>
      <c r="DU130" s="232"/>
      <c r="DV130" s="232"/>
      <c r="DW130" s="232"/>
      <c r="DX130" s="232"/>
      <c r="DY130" s="232"/>
      <c r="DZ130" s="236"/>
    </row>
    <row r="131" spans="1:131" s="225" customFormat="1" ht="26.25" customHeight="1" thickBot="1" x14ac:dyDescent="0.25">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484</v>
      </c>
      <c r="X131" s="1143"/>
      <c r="Y131" s="1143"/>
      <c r="Z131" s="1144"/>
      <c r="AA131" s="1036">
        <v>11291704</v>
      </c>
      <c r="AB131" s="1015"/>
      <c r="AC131" s="1015"/>
      <c r="AD131" s="1015"/>
      <c r="AE131" s="1016"/>
      <c r="AF131" s="1014">
        <v>10821825</v>
      </c>
      <c r="AG131" s="1015"/>
      <c r="AH131" s="1015"/>
      <c r="AI131" s="1015"/>
      <c r="AJ131" s="1016"/>
      <c r="AK131" s="1014">
        <v>10516232</v>
      </c>
      <c r="AL131" s="1015"/>
      <c r="AM131" s="1015"/>
      <c r="AN131" s="1015"/>
      <c r="AO131" s="1016"/>
      <c r="AP131" s="1145"/>
      <c r="AQ131" s="1146"/>
      <c r="AR131" s="1146"/>
      <c r="AS131" s="1146"/>
      <c r="AT131" s="1147"/>
      <c r="AU131" s="263"/>
      <c r="AV131" s="263"/>
      <c r="AW131" s="263"/>
      <c r="AX131" s="1117" t="s">
        <v>485</v>
      </c>
      <c r="AY131" s="1068"/>
      <c r="AZ131" s="1068"/>
      <c r="BA131" s="1068"/>
      <c r="BB131" s="1068"/>
      <c r="BC131" s="1068"/>
      <c r="BD131" s="1068"/>
      <c r="BE131" s="1069"/>
      <c r="BF131" s="1118">
        <v>113.6</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2"/>
      <c r="DQ131" s="232"/>
      <c r="DR131" s="232"/>
      <c r="DS131" s="232"/>
      <c r="DT131" s="232"/>
      <c r="DU131" s="232"/>
      <c r="DV131" s="232"/>
      <c r="DW131" s="232"/>
      <c r="DX131" s="232"/>
      <c r="DY131" s="232"/>
      <c r="DZ131" s="236"/>
    </row>
    <row r="132" spans="1:131" s="225" customFormat="1" ht="26.25" customHeight="1" x14ac:dyDescent="0.2">
      <c r="A132" s="1124" t="s">
        <v>486</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487</v>
      </c>
      <c r="W132" s="1128"/>
      <c r="X132" s="1128"/>
      <c r="Y132" s="1128"/>
      <c r="Z132" s="1129"/>
      <c r="AA132" s="1130">
        <v>11.620194789999999</v>
      </c>
      <c r="AB132" s="1131"/>
      <c r="AC132" s="1131"/>
      <c r="AD132" s="1131"/>
      <c r="AE132" s="1132"/>
      <c r="AF132" s="1133">
        <v>11.92468923</v>
      </c>
      <c r="AG132" s="1131"/>
      <c r="AH132" s="1131"/>
      <c r="AI132" s="1131"/>
      <c r="AJ132" s="1132"/>
      <c r="AK132" s="1133">
        <v>12.23232808</v>
      </c>
      <c r="AL132" s="1131"/>
      <c r="AM132" s="1131"/>
      <c r="AN132" s="1131"/>
      <c r="AO132" s="1132"/>
      <c r="AP132" s="1030"/>
      <c r="AQ132" s="1031"/>
      <c r="AR132" s="1031"/>
      <c r="AS132" s="1031"/>
      <c r="AT132" s="1134"/>
      <c r="AU132" s="265"/>
      <c r="AV132" s="266"/>
      <c r="AW132" s="266"/>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6"/>
      <c r="DQ132" s="236"/>
      <c r="DR132" s="236"/>
      <c r="DS132" s="236"/>
      <c r="DT132" s="236"/>
      <c r="DU132" s="236"/>
      <c r="DV132" s="236"/>
      <c r="DW132" s="236"/>
      <c r="DX132" s="236"/>
      <c r="DY132" s="236"/>
      <c r="DZ132" s="236"/>
    </row>
    <row r="133" spans="1:131" s="225" customFormat="1" ht="26.25" customHeight="1" thickBot="1" x14ac:dyDescent="0.25">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488</v>
      </c>
      <c r="W133" s="1111"/>
      <c r="X133" s="1111"/>
      <c r="Y133" s="1111"/>
      <c r="Z133" s="1112"/>
      <c r="AA133" s="1113">
        <v>12.2</v>
      </c>
      <c r="AB133" s="1114"/>
      <c r="AC133" s="1114"/>
      <c r="AD133" s="1114"/>
      <c r="AE133" s="1115"/>
      <c r="AF133" s="1113">
        <v>11.9</v>
      </c>
      <c r="AG133" s="1114"/>
      <c r="AH133" s="1114"/>
      <c r="AI133" s="1114"/>
      <c r="AJ133" s="1115"/>
      <c r="AK133" s="1113">
        <v>11.9</v>
      </c>
      <c r="AL133" s="1114"/>
      <c r="AM133" s="1114"/>
      <c r="AN133" s="1114"/>
      <c r="AO133" s="1115"/>
      <c r="AP133" s="1060"/>
      <c r="AQ133" s="1061"/>
      <c r="AR133" s="1061"/>
      <c r="AS133" s="1061"/>
      <c r="AT133" s="111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6"/>
      <c r="DQ133" s="236"/>
      <c r="DR133" s="236"/>
      <c r="DS133" s="236"/>
      <c r="DT133" s="236"/>
      <c r="DU133" s="236"/>
      <c r="DV133" s="236"/>
      <c r="DW133" s="236"/>
      <c r="DX133" s="236"/>
      <c r="DY133" s="236"/>
      <c r="DZ133" s="236"/>
    </row>
    <row r="134" spans="1:131" s="226" customFormat="1" ht="11.25" customHeight="1" x14ac:dyDescent="0.2">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6"/>
      <c r="DQ134" s="236"/>
      <c r="DR134" s="236"/>
      <c r="DS134" s="236"/>
      <c r="DT134" s="236"/>
      <c r="DU134" s="236"/>
      <c r="DV134" s="236"/>
      <c r="DW134" s="236"/>
      <c r="DX134" s="236"/>
      <c r="DY134" s="236"/>
      <c r="DZ134" s="236"/>
      <c r="EA134" s="225"/>
    </row>
    <row r="135" spans="1:131" ht="14.4" hidden="1" x14ac:dyDescent="0.2">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2"/>
  </sheetData>
  <sheetProtection algorithmName="SHA-512" hashValue="ihrTWX+GX0olVGM1AH01cOhhuZ+iHPWKztKc4W+uvMMIiu8wj3vWShZW3F3F5qw4aAu6+RQmHYcZwWAjP5KH7Q==" saltValue="pHyDohJzLXWaPJBPHWDk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verticalCentered="1"/>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workbookViewId="0">
      <selection activeCell="DI75" sqref="DI75"/>
    </sheetView>
  </sheetViews>
  <sheetFormatPr defaultColWidth="0" defaultRowHeight="13.5" customHeight="1" zeroHeight="1" x14ac:dyDescent="0.2"/>
  <cols>
    <col min="1" max="120" width="2.77734375" style="270" customWidth="1"/>
    <col min="121" max="121" width="0" style="269" hidden="1" customWidth="1"/>
    <col min="122" max="16384" width="9" style="269" hidden="1"/>
  </cols>
  <sheetData>
    <row r="1" spans="1:120" ht="13.2" x14ac:dyDescent="0.2">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9"/>
    </row>
    <row r="17" spans="119:120" ht="13.2" x14ac:dyDescent="0.2">
      <c r="DP17" s="269"/>
    </row>
    <row r="18" spans="119:120" ht="13.2" x14ac:dyDescent="0.2"/>
    <row r="19" spans="119:120" ht="13.2" x14ac:dyDescent="0.2"/>
    <row r="20" spans="119:120" ht="13.2" x14ac:dyDescent="0.2">
      <c r="DO20" s="269"/>
      <c r="DP20" s="269"/>
    </row>
    <row r="21" spans="119:120" ht="13.2" x14ac:dyDescent="0.2">
      <c r="DP21" s="269"/>
    </row>
    <row r="22" spans="119:120" ht="13.2" x14ac:dyDescent="0.2"/>
    <row r="23" spans="119:120" ht="13.2" x14ac:dyDescent="0.2">
      <c r="DO23" s="269"/>
      <c r="DP23" s="269"/>
    </row>
    <row r="24" spans="119:120" ht="13.2" x14ac:dyDescent="0.2">
      <c r="DP24" s="269"/>
    </row>
    <row r="25" spans="119:120" ht="13.2" x14ac:dyDescent="0.2">
      <c r="DP25" s="269"/>
    </row>
    <row r="26" spans="119:120" ht="13.2" x14ac:dyDescent="0.2">
      <c r="DO26" s="269"/>
      <c r="DP26" s="269"/>
    </row>
    <row r="27" spans="119:120" ht="13.2" x14ac:dyDescent="0.2"/>
    <row r="28" spans="119:120" ht="13.2" x14ac:dyDescent="0.2">
      <c r="DO28" s="269"/>
      <c r="DP28" s="269"/>
    </row>
    <row r="29" spans="119:120" ht="13.2" x14ac:dyDescent="0.2">
      <c r="DP29" s="269"/>
    </row>
    <row r="30" spans="119:120" ht="13.2" x14ac:dyDescent="0.2"/>
    <row r="31" spans="119:120" ht="13.2" x14ac:dyDescent="0.2">
      <c r="DO31" s="269"/>
      <c r="DP31" s="269"/>
    </row>
    <row r="32" spans="119:120" ht="13.2" x14ac:dyDescent="0.2"/>
    <row r="33" spans="98:120" ht="13.2" x14ac:dyDescent="0.2">
      <c r="DO33" s="269"/>
      <c r="DP33" s="269"/>
    </row>
    <row r="34" spans="98:120" ht="13.2" x14ac:dyDescent="0.2">
      <c r="DM34" s="269"/>
    </row>
    <row r="35" spans="98:120" ht="13.2" x14ac:dyDescent="0.2">
      <c r="CT35" s="269"/>
      <c r="CU35" s="269"/>
      <c r="CV35" s="269"/>
      <c r="CY35" s="269"/>
      <c r="CZ35" s="269"/>
      <c r="DA35" s="269"/>
      <c r="DD35" s="269"/>
      <c r="DE35" s="269"/>
      <c r="DF35" s="269"/>
      <c r="DI35" s="269"/>
      <c r="DJ35" s="269"/>
      <c r="DK35" s="269"/>
      <c r="DM35" s="269"/>
      <c r="DN35" s="269"/>
      <c r="DO35" s="269"/>
      <c r="DP35" s="269"/>
    </row>
    <row r="36" spans="98:120" ht="13.2" x14ac:dyDescent="0.2"/>
    <row r="37" spans="98:120" ht="13.2" x14ac:dyDescent="0.2">
      <c r="CW37" s="269"/>
      <c r="DB37" s="269"/>
      <c r="DG37" s="269"/>
      <c r="DL37" s="269"/>
      <c r="DP37" s="269"/>
    </row>
    <row r="38" spans="98:120" ht="13.2" x14ac:dyDescent="0.2">
      <c r="CT38" s="269"/>
      <c r="CU38" s="269"/>
      <c r="CV38" s="269"/>
      <c r="CW38" s="269"/>
      <c r="CY38" s="269"/>
      <c r="CZ38" s="269"/>
      <c r="DA38" s="269"/>
      <c r="DB38" s="269"/>
      <c r="DD38" s="269"/>
      <c r="DE38" s="269"/>
      <c r="DF38" s="269"/>
      <c r="DG38" s="269"/>
      <c r="DI38" s="269"/>
      <c r="DJ38" s="269"/>
      <c r="DK38" s="269"/>
      <c r="DL38" s="269"/>
      <c r="DN38" s="269"/>
      <c r="DO38" s="269"/>
      <c r="DP38" s="26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9"/>
      <c r="DO49" s="269"/>
      <c r="DP49" s="26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9"/>
      <c r="CS63" s="269"/>
      <c r="CX63" s="269"/>
      <c r="DC63" s="269"/>
      <c r="DH63" s="269"/>
    </row>
    <row r="64" spans="22:120" ht="13.2" x14ac:dyDescent="0.2">
      <c r="V64" s="269"/>
    </row>
    <row r="65" spans="15:120" ht="13.2" x14ac:dyDescent="0.2">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ht="13.2" x14ac:dyDescent="0.2">
      <c r="Q66" s="269"/>
      <c r="S66" s="269"/>
      <c r="U66" s="269"/>
      <c r="DM66" s="269"/>
    </row>
    <row r="67" spans="15:120" ht="13.2" x14ac:dyDescent="0.2">
      <c r="O67" s="269"/>
      <c r="P67" s="269"/>
      <c r="R67" s="269"/>
      <c r="T67" s="269"/>
      <c r="Y67" s="269"/>
      <c r="CT67" s="269"/>
      <c r="CV67" s="269"/>
      <c r="CW67" s="269"/>
      <c r="CY67" s="269"/>
      <c r="DA67" s="269"/>
      <c r="DB67" s="269"/>
      <c r="DD67" s="269"/>
      <c r="DF67" s="269"/>
      <c r="DG67" s="269"/>
      <c r="DI67" s="269"/>
      <c r="DK67" s="269"/>
      <c r="DL67" s="269"/>
      <c r="DN67" s="269"/>
      <c r="DO67" s="269"/>
      <c r="DP67" s="269"/>
    </row>
    <row r="68" spans="15:120" ht="13.2" x14ac:dyDescent="0.2"/>
    <row r="69" spans="15:120" ht="13.2" x14ac:dyDescent="0.2"/>
    <row r="70" spans="15:120" ht="13.2" x14ac:dyDescent="0.2"/>
    <row r="71" spans="15:120" ht="13.2" x14ac:dyDescent="0.2"/>
    <row r="72" spans="15:120" ht="13.2" x14ac:dyDescent="0.2">
      <c r="DP72" s="269"/>
    </row>
    <row r="73" spans="15:120" ht="13.2" x14ac:dyDescent="0.2">
      <c r="DP73" s="26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9"/>
      <c r="CX96" s="269"/>
      <c r="DC96" s="269"/>
      <c r="DH96" s="269"/>
    </row>
    <row r="97" spans="24:120" ht="13.2" x14ac:dyDescent="0.2">
      <c r="CS97" s="269"/>
      <c r="CX97" s="269"/>
      <c r="DC97" s="269"/>
      <c r="DH97" s="269"/>
      <c r="DP97" s="270" t="s">
        <v>489</v>
      </c>
    </row>
    <row r="98" spans="24:120" ht="13.2" hidden="1" x14ac:dyDescent="0.2">
      <c r="CS98" s="269"/>
      <c r="CX98" s="269"/>
      <c r="DC98" s="269"/>
      <c r="DH98" s="269"/>
    </row>
    <row r="99" spans="24:120" ht="13.2" hidden="1" x14ac:dyDescent="0.2">
      <c r="CS99" s="269"/>
      <c r="CX99" s="269"/>
      <c r="DC99" s="269"/>
      <c r="DH99" s="269"/>
    </row>
    <row r="100" spans="24:120" ht="13.2" hidden="1" x14ac:dyDescent="0.2"/>
    <row r="101" spans="24:120" ht="12" hidden="1" customHeight="1" x14ac:dyDescent="0.2">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2">
      <c r="CU102" s="269"/>
      <c r="CZ102" s="269"/>
      <c r="DE102" s="269"/>
      <c r="DJ102" s="269"/>
      <c r="DM102" s="269"/>
    </row>
    <row r="103" spans="24:120" ht="13.2" hidden="1" x14ac:dyDescent="0.2">
      <c r="CT103" s="269"/>
      <c r="CV103" s="269"/>
      <c r="CW103" s="269"/>
      <c r="CY103" s="269"/>
      <c r="DA103" s="269"/>
      <c r="DB103" s="269"/>
      <c r="DD103" s="269"/>
      <c r="DF103" s="269"/>
      <c r="DG103" s="269"/>
      <c r="DI103" s="269"/>
      <c r="DK103" s="269"/>
      <c r="DL103" s="269"/>
      <c r="DM103" s="269"/>
      <c r="DN103" s="269"/>
      <c r="DO103" s="269"/>
      <c r="DP103" s="269"/>
    </row>
    <row r="104" spans="24:120" ht="13.2" hidden="1" x14ac:dyDescent="0.2">
      <c r="CV104" s="269"/>
      <c r="CW104" s="269"/>
      <c r="DA104" s="269"/>
      <c r="DB104" s="269"/>
      <c r="DF104" s="269"/>
      <c r="DG104" s="269"/>
      <c r="DK104" s="269"/>
      <c r="DL104" s="269"/>
      <c r="DN104" s="269"/>
      <c r="DO104" s="269"/>
      <c r="DP104" s="269"/>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nPfVgZT5jOeTWidhCt3c02fFl+Yz2FOF2k5mrylxDaNDoBHzzjuA+29myV0BUY1FnUzxpwv+uskBwLquRrYyqw==" saltValue="8VbOkdGNJD8fOJDyNdea1A==" spinCount="100000" sheet="1" objects="1" scenarios="1"/>
  <dataConsolidate/>
  <phoneticPr fontId="2"/>
  <printOptions horizontalCentered="1" verticalCentered="1"/>
  <pageMargins left="0" right="0" top="0.59055118110236227"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workbookViewId="0"/>
  </sheetViews>
  <sheetFormatPr defaultColWidth="0" defaultRowHeight="13.5" customHeight="1" zeroHeight="1" x14ac:dyDescent="0.2"/>
  <cols>
    <col min="1" max="116" width="2.6640625" style="270" customWidth="1"/>
    <col min="117" max="16384" width="9" style="269" hidden="1"/>
  </cols>
  <sheetData>
    <row r="1" spans="2:116" ht="13.2"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ht="13.2" x14ac:dyDescent="0.2"/>
    <row r="3" spans="2:116" ht="13.2" x14ac:dyDescent="0.2"/>
    <row r="4" spans="2:116" ht="13.2" x14ac:dyDescent="0.2">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ht="13.2" x14ac:dyDescent="0.2">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ht="13.2" x14ac:dyDescent="0.2"/>
    <row r="20" spans="9:116" ht="13.2" x14ac:dyDescent="0.2"/>
    <row r="21" spans="9:116" ht="13.2" x14ac:dyDescent="0.2">
      <c r="DL21" s="269"/>
    </row>
    <row r="22" spans="9:116" ht="13.2" x14ac:dyDescent="0.2">
      <c r="DI22" s="269"/>
      <c r="DJ22" s="269"/>
      <c r="DK22" s="269"/>
      <c r="DL22" s="269"/>
    </row>
    <row r="23" spans="9:116" ht="13.2" x14ac:dyDescent="0.2">
      <c r="CY23" s="269"/>
      <c r="CZ23" s="269"/>
      <c r="DA23" s="269"/>
      <c r="DB23" s="269"/>
      <c r="DC23" s="269"/>
      <c r="DD23" s="269"/>
      <c r="DE23" s="269"/>
      <c r="DF23" s="269"/>
      <c r="DG23" s="269"/>
      <c r="DH23" s="269"/>
      <c r="DI23" s="269"/>
      <c r="DJ23" s="269"/>
      <c r="DK23" s="269"/>
      <c r="DL23" s="26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9"/>
      <c r="DA35" s="269"/>
      <c r="DB35" s="269"/>
      <c r="DC35" s="269"/>
      <c r="DD35" s="269"/>
      <c r="DE35" s="269"/>
      <c r="DF35" s="269"/>
      <c r="DG35" s="269"/>
      <c r="DH35" s="269"/>
      <c r="DI35" s="269"/>
      <c r="DJ35" s="269"/>
      <c r="DK35" s="269"/>
      <c r="DL35" s="269"/>
    </row>
    <row r="36" spans="15:116" ht="13.2" x14ac:dyDescent="0.2"/>
    <row r="37" spans="15:116" ht="13.2" x14ac:dyDescent="0.2">
      <c r="DL37" s="269"/>
    </row>
    <row r="38" spans="15:116" ht="13.2" x14ac:dyDescent="0.2">
      <c r="DI38" s="269"/>
      <c r="DJ38" s="269"/>
      <c r="DK38" s="269"/>
      <c r="DL38" s="269"/>
    </row>
    <row r="39" spans="15:116" ht="13.2" x14ac:dyDescent="0.2"/>
    <row r="40" spans="15:116" ht="13.2" x14ac:dyDescent="0.2"/>
    <row r="41" spans="15:116" ht="13.2" x14ac:dyDescent="0.2"/>
    <row r="42" spans="15:116" ht="13.2" x14ac:dyDescent="0.2"/>
    <row r="43" spans="15:116" ht="13.2" x14ac:dyDescent="0.2">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ht="13.2" x14ac:dyDescent="0.2">
      <c r="DL44" s="269"/>
    </row>
    <row r="45" spans="15:116" ht="13.2" x14ac:dyDescent="0.2"/>
    <row r="46" spans="15:116" ht="13.2" x14ac:dyDescent="0.2">
      <c r="DA46" s="269"/>
      <c r="DB46" s="269"/>
      <c r="DC46" s="269"/>
      <c r="DD46" s="269"/>
      <c r="DE46" s="269"/>
      <c r="DF46" s="269"/>
      <c r="DG46" s="269"/>
      <c r="DH46" s="269"/>
      <c r="DI46" s="269"/>
      <c r="DJ46" s="269"/>
      <c r="DK46" s="269"/>
      <c r="DL46" s="269"/>
    </row>
    <row r="47" spans="15:116" ht="13.2" x14ac:dyDescent="0.2"/>
    <row r="48" spans="15:116" ht="13.2" x14ac:dyDescent="0.2"/>
    <row r="49" spans="104:116" ht="13.2" x14ac:dyDescent="0.2"/>
    <row r="50" spans="104:116" ht="13.2" x14ac:dyDescent="0.2">
      <c r="CZ50" s="269"/>
      <c r="DA50" s="269"/>
      <c r="DB50" s="269"/>
      <c r="DC50" s="269"/>
      <c r="DD50" s="269"/>
      <c r="DE50" s="269"/>
      <c r="DF50" s="269"/>
      <c r="DG50" s="269"/>
      <c r="DH50" s="269"/>
      <c r="DI50" s="269"/>
      <c r="DJ50" s="269"/>
      <c r="DK50" s="269"/>
      <c r="DL50" s="269"/>
    </row>
    <row r="51" spans="104:116" ht="13.2" x14ac:dyDescent="0.2"/>
    <row r="52" spans="104:116" ht="13.2" x14ac:dyDescent="0.2"/>
    <row r="53" spans="104:116" ht="13.2" x14ac:dyDescent="0.2">
      <c r="DL53" s="26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9"/>
      <c r="DD67" s="269"/>
      <c r="DE67" s="269"/>
      <c r="DF67" s="269"/>
      <c r="DG67" s="269"/>
      <c r="DH67" s="269"/>
      <c r="DI67" s="269"/>
      <c r="DJ67" s="269"/>
      <c r="DK67" s="269"/>
      <c r="DL67" s="26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layTZQV5sgaPU3YD3wGMZ5YPx45PBgXEeyc/cQ6QyOfIcM/jCxl2qFsSDA/Z2CQrCj7Ry8TvCMhDHalq97RUvw==" saltValue="3ethlkpLFhqJB9TFxRZO/w==" spinCount="100000" sheet="1" objects="1" scenarios="1"/>
  <dataConsolidate/>
  <phoneticPr fontId="2"/>
  <printOptions horizontalCentered="1" verticalCentered="1"/>
  <pageMargins left="0" right="0" top="0.39370078740157483"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workbookViewId="0">
      <selection activeCell="AK2" sqref="AK2"/>
    </sheetView>
  </sheetViews>
  <sheetFormatPr defaultColWidth="0" defaultRowHeight="13.5" customHeight="1" zeroHeight="1" x14ac:dyDescent="0.2"/>
  <cols>
    <col min="1" max="36" width="2.44140625" style="271" customWidth="1"/>
    <col min="37" max="44" width="17" style="271" customWidth="1"/>
    <col min="45" max="45" width="6.109375" style="278" customWidth="1"/>
    <col min="46" max="46" width="3" style="276" customWidth="1"/>
    <col min="47" max="47" width="19.109375" style="271" hidden="1" customWidth="1"/>
    <col min="48" max="52" width="12.6640625" style="271" hidden="1" customWidth="1"/>
    <col min="53" max="16384" width="8.6640625" style="271" hidden="1"/>
  </cols>
  <sheetData>
    <row r="1" spans="1:46" ht="13.2" x14ac:dyDescent="0.2">
      <c r="AS1" s="272"/>
      <c r="AT1" s="272"/>
    </row>
    <row r="2" spans="1:46" ht="13.2" x14ac:dyDescent="0.2">
      <c r="AS2" s="272"/>
      <c r="AT2" s="272"/>
    </row>
    <row r="3" spans="1:46" ht="13.2" x14ac:dyDescent="0.2">
      <c r="AS3" s="272"/>
      <c r="AT3" s="272"/>
    </row>
    <row r="4" spans="1:46" ht="13.2" x14ac:dyDescent="0.2">
      <c r="AS4" s="272"/>
      <c r="AT4" s="272"/>
    </row>
    <row r="5" spans="1:46" ht="16.2" x14ac:dyDescent="0.2">
      <c r="A5" s="273" t="s">
        <v>490</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ht="13.2" x14ac:dyDescent="0.2">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491</v>
      </c>
      <c r="AL6" s="277"/>
      <c r="AM6" s="277"/>
      <c r="AN6" s="277"/>
      <c r="AO6" s="272"/>
      <c r="AP6" s="272"/>
      <c r="AQ6" s="272"/>
      <c r="AR6" s="272"/>
    </row>
    <row r="7" spans="1:46" ht="13.2" x14ac:dyDescent="0.2">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51" t="s">
        <v>492</v>
      </c>
      <c r="AP7" s="282"/>
      <c r="AQ7" s="283" t="s">
        <v>493</v>
      </c>
      <c r="AR7" s="284"/>
    </row>
    <row r="8" spans="1:46" ht="13.2" x14ac:dyDescent="0.2">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52"/>
      <c r="AP8" s="288" t="s">
        <v>494</v>
      </c>
      <c r="AQ8" s="289" t="s">
        <v>495</v>
      </c>
      <c r="AR8" s="290" t="s">
        <v>496</v>
      </c>
    </row>
    <row r="9" spans="1:46" ht="13.2" x14ac:dyDescent="0.2">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153" t="s">
        <v>497</v>
      </c>
      <c r="AL9" s="1154"/>
      <c r="AM9" s="1154"/>
      <c r="AN9" s="1155"/>
      <c r="AO9" s="291">
        <v>3587876</v>
      </c>
      <c r="AP9" s="291">
        <v>107893</v>
      </c>
      <c r="AQ9" s="292">
        <v>82371</v>
      </c>
      <c r="AR9" s="293">
        <v>31</v>
      </c>
    </row>
    <row r="10" spans="1:46" ht="13.2" x14ac:dyDescent="0.2">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153" t="s">
        <v>498</v>
      </c>
      <c r="AL10" s="1154"/>
      <c r="AM10" s="1154"/>
      <c r="AN10" s="1155"/>
      <c r="AO10" s="294">
        <v>66602</v>
      </c>
      <c r="AP10" s="294">
        <v>2003</v>
      </c>
      <c r="AQ10" s="295">
        <v>6066</v>
      </c>
      <c r="AR10" s="296">
        <v>-67</v>
      </c>
    </row>
    <row r="11" spans="1:46" ht="13.5" customHeight="1" x14ac:dyDescent="0.2">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153" t="s">
        <v>499</v>
      </c>
      <c r="AL11" s="1154"/>
      <c r="AM11" s="1154"/>
      <c r="AN11" s="1155"/>
      <c r="AO11" s="294">
        <v>104869</v>
      </c>
      <c r="AP11" s="294">
        <v>3154</v>
      </c>
      <c r="AQ11" s="295">
        <v>9057</v>
      </c>
      <c r="AR11" s="296">
        <v>-65.2</v>
      </c>
    </row>
    <row r="12" spans="1:46" ht="13.5" customHeight="1" x14ac:dyDescent="0.2">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153" t="s">
        <v>500</v>
      </c>
      <c r="AL12" s="1154"/>
      <c r="AM12" s="1154"/>
      <c r="AN12" s="1155"/>
      <c r="AO12" s="294">
        <v>59424</v>
      </c>
      <c r="AP12" s="294">
        <v>1787</v>
      </c>
      <c r="AQ12" s="295">
        <v>875</v>
      </c>
      <c r="AR12" s="296">
        <v>104.2</v>
      </c>
    </row>
    <row r="13" spans="1:46" ht="13.5" customHeight="1" x14ac:dyDescent="0.2">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153" t="s">
        <v>501</v>
      </c>
      <c r="AL13" s="1154"/>
      <c r="AM13" s="1154"/>
      <c r="AN13" s="1155"/>
      <c r="AO13" s="294" t="s">
        <v>502</v>
      </c>
      <c r="AP13" s="294" t="s">
        <v>502</v>
      </c>
      <c r="AQ13" s="295" t="s">
        <v>502</v>
      </c>
      <c r="AR13" s="296" t="s">
        <v>502</v>
      </c>
    </row>
    <row r="14" spans="1:46" ht="13.5" customHeight="1" x14ac:dyDescent="0.2">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153" t="s">
        <v>503</v>
      </c>
      <c r="AL14" s="1154"/>
      <c r="AM14" s="1154"/>
      <c r="AN14" s="1155"/>
      <c r="AO14" s="294">
        <v>201207</v>
      </c>
      <c r="AP14" s="294">
        <v>6051</v>
      </c>
      <c r="AQ14" s="295">
        <v>3722</v>
      </c>
      <c r="AR14" s="296">
        <v>62.6</v>
      </c>
    </row>
    <row r="15" spans="1:46" ht="13.5" customHeight="1" x14ac:dyDescent="0.2">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153" t="s">
        <v>504</v>
      </c>
      <c r="AL15" s="1154"/>
      <c r="AM15" s="1154"/>
      <c r="AN15" s="1155"/>
      <c r="AO15" s="294">
        <v>45708</v>
      </c>
      <c r="AP15" s="294">
        <v>1375</v>
      </c>
      <c r="AQ15" s="295">
        <v>1782</v>
      </c>
      <c r="AR15" s="296">
        <v>-22.8</v>
      </c>
    </row>
    <row r="16" spans="1:46" ht="13.2" x14ac:dyDescent="0.2">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156" t="s">
        <v>505</v>
      </c>
      <c r="AL16" s="1157"/>
      <c r="AM16" s="1157"/>
      <c r="AN16" s="1158"/>
      <c r="AO16" s="294">
        <v>-498523</v>
      </c>
      <c r="AP16" s="294">
        <v>-14991</v>
      </c>
      <c r="AQ16" s="295">
        <v>-7713</v>
      </c>
      <c r="AR16" s="296">
        <v>94.4</v>
      </c>
    </row>
    <row r="17" spans="1:46" ht="13.2" x14ac:dyDescent="0.2">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156" t="s">
        <v>184</v>
      </c>
      <c r="AL17" s="1157"/>
      <c r="AM17" s="1157"/>
      <c r="AN17" s="1158"/>
      <c r="AO17" s="294">
        <v>3567163</v>
      </c>
      <c r="AP17" s="294">
        <v>107270</v>
      </c>
      <c r="AQ17" s="295">
        <v>96161</v>
      </c>
      <c r="AR17" s="296">
        <v>11.6</v>
      </c>
    </row>
    <row r="18" spans="1:46" ht="13.2" x14ac:dyDescent="0.2">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ht="13.2" x14ac:dyDescent="0.2">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506</v>
      </c>
      <c r="AL19" s="272"/>
      <c r="AM19" s="272"/>
      <c r="AN19" s="272"/>
      <c r="AO19" s="272"/>
      <c r="AP19" s="272"/>
      <c r="AQ19" s="272"/>
      <c r="AR19" s="272"/>
    </row>
    <row r="20" spans="1:46" ht="13.2" x14ac:dyDescent="0.2">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507</v>
      </c>
      <c r="AP20" s="302" t="s">
        <v>508</v>
      </c>
      <c r="AQ20" s="303" t="s">
        <v>509</v>
      </c>
      <c r="AR20" s="304"/>
    </row>
    <row r="21" spans="1:46" s="310" customFormat="1" ht="13.2" x14ac:dyDescent="0.2">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148" t="s">
        <v>510</v>
      </c>
      <c r="AL21" s="1149"/>
      <c r="AM21" s="1149"/>
      <c r="AN21" s="1150"/>
      <c r="AO21" s="306">
        <v>11.7</v>
      </c>
      <c r="AP21" s="307">
        <v>9.48</v>
      </c>
      <c r="AQ21" s="308">
        <v>2.2200000000000002</v>
      </c>
      <c r="AR21" s="277"/>
      <c r="AS21" s="309"/>
      <c r="AT21" s="305"/>
    </row>
    <row r="22" spans="1:46" s="310" customFormat="1" ht="13.2" x14ac:dyDescent="0.2">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148" t="s">
        <v>511</v>
      </c>
      <c r="AL22" s="1149"/>
      <c r="AM22" s="1149"/>
      <c r="AN22" s="1150"/>
      <c r="AO22" s="311">
        <v>95.4</v>
      </c>
      <c r="AP22" s="312">
        <v>97.6</v>
      </c>
      <c r="AQ22" s="313">
        <v>-2.2000000000000002</v>
      </c>
      <c r="AR22" s="297"/>
      <c r="AS22" s="309"/>
      <c r="AT22" s="305"/>
    </row>
    <row r="23" spans="1:46" s="310" customFormat="1" ht="13.2" x14ac:dyDescent="0.2">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ht="13.2" x14ac:dyDescent="0.2">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ht="13.2" x14ac:dyDescent="0.2">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ht="13.2" x14ac:dyDescent="0.2">
      <c r="A26" s="277" t="s">
        <v>512</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ht="13.2" x14ac:dyDescent="0.2">
      <c r="A27" s="318" t="s">
        <v>513</v>
      </c>
      <c r="AO27" s="272"/>
      <c r="AP27" s="272"/>
      <c r="AQ27" s="272"/>
      <c r="AR27" s="272"/>
      <c r="AS27" s="272"/>
      <c r="AT27" s="272"/>
    </row>
    <row r="28" spans="1:46" ht="16.2" x14ac:dyDescent="0.2">
      <c r="A28" s="273" t="s">
        <v>514</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ht="13.2" x14ac:dyDescent="0.2">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515</v>
      </c>
      <c r="AL29" s="277"/>
      <c r="AM29" s="277"/>
      <c r="AN29" s="277"/>
      <c r="AO29" s="272"/>
      <c r="AP29" s="272"/>
      <c r="AQ29" s="272"/>
      <c r="AR29" s="272"/>
      <c r="AS29" s="320"/>
    </row>
    <row r="30" spans="1:46" ht="13.2" x14ac:dyDescent="0.2">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51" t="s">
        <v>492</v>
      </c>
      <c r="AP30" s="282"/>
      <c r="AQ30" s="283" t="s">
        <v>493</v>
      </c>
      <c r="AR30" s="284"/>
    </row>
    <row r="31" spans="1:46" ht="13.2" x14ac:dyDescent="0.2">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52"/>
      <c r="AP31" s="288" t="s">
        <v>494</v>
      </c>
      <c r="AQ31" s="289" t="s">
        <v>495</v>
      </c>
      <c r="AR31" s="290" t="s">
        <v>496</v>
      </c>
    </row>
    <row r="32" spans="1:46" ht="27" customHeight="1" x14ac:dyDescent="0.2">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64" t="s">
        <v>516</v>
      </c>
      <c r="AL32" s="1165"/>
      <c r="AM32" s="1165"/>
      <c r="AN32" s="1166"/>
      <c r="AO32" s="321">
        <v>3219941</v>
      </c>
      <c r="AP32" s="321">
        <v>96829</v>
      </c>
      <c r="AQ32" s="322">
        <v>62678</v>
      </c>
      <c r="AR32" s="323">
        <v>54.5</v>
      </c>
    </row>
    <row r="33" spans="1:46" ht="13.5" customHeight="1" x14ac:dyDescent="0.2">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64" t="s">
        <v>517</v>
      </c>
      <c r="AL33" s="1165"/>
      <c r="AM33" s="1165"/>
      <c r="AN33" s="1166"/>
      <c r="AO33" s="321" t="s">
        <v>502</v>
      </c>
      <c r="AP33" s="321" t="s">
        <v>502</v>
      </c>
      <c r="AQ33" s="322" t="s">
        <v>502</v>
      </c>
      <c r="AR33" s="323" t="s">
        <v>502</v>
      </c>
    </row>
    <row r="34" spans="1:46" ht="27" customHeight="1" x14ac:dyDescent="0.2">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64" t="s">
        <v>518</v>
      </c>
      <c r="AL34" s="1165"/>
      <c r="AM34" s="1165"/>
      <c r="AN34" s="1166"/>
      <c r="AO34" s="321" t="s">
        <v>502</v>
      </c>
      <c r="AP34" s="321" t="s">
        <v>502</v>
      </c>
      <c r="AQ34" s="322">
        <v>19</v>
      </c>
      <c r="AR34" s="323" t="s">
        <v>502</v>
      </c>
    </row>
    <row r="35" spans="1:46" ht="27" customHeight="1" x14ac:dyDescent="0.2">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64" t="s">
        <v>519</v>
      </c>
      <c r="AL35" s="1165"/>
      <c r="AM35" s="1165"/>
      <c r="AN35" s="1166"/>
      <c r="AO35" s="321">
        <v>593880</v>
      </c>
      <c r="AP35" s="321">
        <v>17859</v>
      </c>
      <c r="AQ35" s="322">
        <v>17584</v>
      </c>
      <c r="AR35" s="323">
        <v>1.6</v>
      </c>
    </row>
    <row r="36" spans="1:46" ht="27" customHeight="1" x14ac:dyDescent="0.2">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64" t="s">
        <v>520</v>
      </c>
      <c r="AL36" s="1165"/>
      <c r="AM36" s="1165"/>
      <c r="AN36" s="1166"/>
      <c r="AO36" s="321">
        <v>124913</v>
      </c>
      <c r="AP36" s="321">
        <v>3756</v>
      </c>
      <c r="AQ36" s="322">
        <v>3772</v>
      </c>
      <c r="AR36" s="323">
        <v>-0.4</v>
      </c>
    </row>
    <row r="37" spans="1:46" ht="13.5" customHeight="1" x14ac:dyDescent="0.2">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64" t="s">
        <v>521</v>
      </c>
      <c r="AL37" s="1165"/>
      <c r="AM37" s="1165"/>
      <c r="AN37" s="1166"/>
      <c r="AO37" s="321">
        <v>47477</v>
      </c>
      <c r="AP37" s="321">
        <v>1428</v>
      </c>
      <c r="AQ37" s="322">
        <v>765</v>
      </c>
      <c r="AR37" s="323">
        <v>86.7</v>
      </c>
    </row>
    <row r="38" spans="1:46" ht="27" customHeight="1" x14ac:dyDescent="0.2">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67" t="s">
        <v>522</v>
      </c>
      <c r="AL38" s="1168"/>
      <c r="AM38" s="1168"/>
      <c r="AN38" s="1169"/>
      <c r="AO38" s="324">
        <v>188</v>
      </c>
      <c r="AP38" s="324">
        <v>6</v>
      </c>
      <c r="AQ38" s="325">
        <v>1</v>
      </c>
      <c r="AR38" s="313">
        <v>500</v>
      </c>
      <c r="AS38" s="320"/>
    </row>
    <row r="39" spans="1:46" ht="13.2" x14ac:dyDescent="0.2">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67" t="s">
        <v>523</v>
      </c>
      <c r="AL39" s="1168"/>
      <c r="AM39" s="1168"/>
      <c r="AN39" s="1169"/>
      <c r="AO39" s="321">
        <v>-270094</v>
      </c>
      <c r="AP39" s="321">
        <v>-8122</v>
      </c>
      <c r="AQ39" s="322">
        <v>-2998</v>
      </c>
      <c r="AR39" s="323">
        <v>170.9</v>
      </c>
      <c r="AS39" s="320"/>
    </row>
    <row r="40" spans="1:46" ht="27" customHeight="1" x14ac:dyDescent="0.2">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64" t="s">
        <v>524</v>
      </c>
      <c r="AL40" s="1165"/>
      <c r="AM40" s="1165"/>
      <c r="AN40" s="1166"/>
      <c r="AO40" s="321">
        <v>-2429925</v>
      </c>
      <c r="AP40" s="321">
        <v>-73072</v>
      </c>
      <c r="AQ40" s="322">
        <v>-59283</v>
      </c>
      <c r="AR40" s="323">
        <v>23.3</v>
      </c>
      <c r="AS40" s="320"/>
    </row>
    <row r="41" spans="1:46" ht="13.2" x14ac:dyDescent="0.2">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170" t="s">
        <v>298</v>
      </c>
      <c r="AL41" s="1171"/>
      <c r="AM41" s="1171"/>
      <c r="AN41" s="1172"/>
      <c r="AO41" s="321">
        <v>1286380</v>
      </c>
      <c r="AP41" s="321">
        <v>38683</v>
      </c>
      <c r="AQ41" s="322">
        <v>22539</v>
      </c>
      <c r="AR41" s="323">
        <v>71.599999999999994</v>
      </c>
      <c r="AS41" s="320"/>
    </row>
    <row r="42" spans="1:46" ht="13.2" x14ac:dyDescent="0.2">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525</v>
      </c>
      <c r="AL42" s="272"/>
      <c r="AM42" s="272"/>
      <c r="AN42" s="272"/>
      <c r="AO42" s="272"/>
      <c r="AP42" s="272"/>
      <c r="AQ42" s="297"/>
      <c r="AR42" s="297"/>
      <c r="AS42" s="320"/>
    </row>
    <row r="43" spans="1:46" ht="13.2" x14ac:dyDescent="0.2">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ht="13.2" x14ac:dyDescent="0.2">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ht="13.2" x14ac:dyDescent="0.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ht="13.2" x14ac:dyDescent="0.2">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2">
      <c r="A47" s="330" t="s">
        <v>526</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ht="13.2" x14ac:dyDescent="0.2">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527</v>
      </c>
      <c r="AL48" s="331"/>
      <c r="AM48" s="331"/>
      <c r="AN48" s="331"/>
      <c r="AO48" s="331"/>
      <c r="AP48" s="331"/>
      <c r="AQ48" s="332"/>
      <c r="AR48" s="331"/>
    </row>
    <row r="49" spans="1:44" ht="13.5" customHeight="1" x14ac:dyDescent="0.2">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59" t="s">
        <v>492</v>
      </c>
      <c r="AN49" s="1161" t="s">
        <v>528</v>
      </c>
      <c r="AO49" s="1162"/>
      <c r="AP49" s="1162"/>
      <c r="AQ49" s="1162"/>
      <c r="AR49" s="1163"/>
    </row>
    <row r="50" spans="1:44" ht="13.2" x14ac:dyDescent="0.2">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60"/>
      <c r="AN50" s="337" t="s">
        <v>529</v>
      </c>
      <c r="AO50" s="338" t="s">
        <v>530</v>
      </c>
      <c r="AP50" s="339" t="s">
        <v>531</v>
      </c>
      <c r="AQ50" s="340" t="s">
        <v>532</v>
      </c>
      <c r="AR50" s="341" t="s">
        <v>533</v>
      </c>
    </row>
    <row r="51" spans="1:44" ht="13.2" x14ac:dyDescent="0.2">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534</v>
      </c>
      <c r="AL51" s="334"/>
      <c r="AM51" s="342">
        <v>2566061</v>
      </c>
      <c r="AN51" s="343">
        <v>72214</v>
      </c>
      <c r="AO51" s="344">
        <v>-15.3</v>
      </c>
      <c r="AP51" s="345">
        <v>84389</v>
      </c>
      <c r="AQ51" s="346">
        <v>19.7</v>
      </c>
      <c r="AR51" s="347">
        <v>-35</v>
      </c>
    </row>
    <row r="52" spans="1:44" ht="13.2" x14ac:dyDescent="0.2">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535</v>
      </c>
      <c r="AM52" s="350">
        <v>922807</v>
      </c>
      <c r="AN52" s="351">
        <v>25970</v>
      </c>
      <c r="AO52" s="352">
        <v>-44.4</v>
      </c>
      <c r="AP52" s="353">
        <v>44339</v>
      </c>
      <c r="AQ52" s="354">
        <v>17.2</v>
      </c>
      <c r="AR52" s="355">
        <v>-61.6</v>
      </c>
    </row>
    <row r="53" spans="1:44" ht="13.2" x14ac:dyDescent="0.2">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536</v>
      </c>
      <c r="AL53" s="334"/>
      <c r="AM53" s="342">
        <v>2955911</v>
      </c>
      <c r="AN53" s="343">
        <v>84368</v>
      </c>
      <c r="AO53" s="344">
        <v>16.8</v>
      </c>
      <c r="AP53" s="345">
        <v>83623</v>
      </c>
      <c r="AQ53" s="346">
        <v>-0.9</v>
      </c>
      <c r="AR53" s="347">
        <v>17.7</v>
      </c>
    </row>
    <row r="54" spans="1:44" ht="13.2" x14ac:dyDescent="0.2">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535</v>
      </c>
      <c r="AM54" s="350">
        <v>1627644</v>
      </c>
      <c r="AN54" s="351">
        <v>46456</v>
      </c>
      <c r="AO54" s="352">
        <v>78.900000000000006</v>
      </c>
      <c r="AP54" s="353">
        <v>48787</v>
      </c>
      <c r="AQ54" s="354">
        <v>10</v>
      </c>
      <c r="AR54" s="355">
        <v>68.900000000000006</v>
      </c>
    </row>
    <row r="55" spans="1:44" ht="13.2" x14ac:dyDescent="0.2">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537</v>
      </c>
      <c r="AL55" s="334"/>
      <c r="AM55" s="342">
        <v>3261861</v>
      </c>
      <c r="AN55" s="343">
        <v>94824</v>
      </c>
      <c r="AO55" s="344">
        <v>12.4</v>
      </c>
      <c r="AP55" s="345">
        <v>87974</v>
      </c>
      <c r="AQ55" s="346">
        <v>5.2</v>
      </c>
      <c r="AR55" s="347">
        <v>7.2</v>
      </c>
    </row>
    <row r="56" spans="1:44" ht="13.2" x14ac:dyDescent="0.2">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535</v>
      </c>
      <c r="AM56" s="350">
        <v>1200005</v>
      </c>
      <c r="AN56" s="351">
        <v>34885</v>
      </c>
      <c r="AO56" s="352">
        <v>-24.9</v>
      </c>
      <c r="AP56" s="353">
        <v>48183</v>
      </c>
      <c r="AQ56" s="354">
        <v>-1.2</v>
      </c>
      <c r="AR56" s="355">
        <v>-23.7</v>
      </c>
    </row>
    <row r="57" spans="1:44" ht="13.2" x14ac:dyDescent="0.2">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538</v>
      </c>
      <c r="AL57" s="334"/>
      <c r="AM57" s="342">
        <v>4566690</v>
      </c>
      <c r="AN57" s="343">
        <v>134977</v>
      </c>
      <c r="AO57" s="344">
        <v>42.3</v>
      </c>
      <c r="AP57" s="345">
        <v>78864</v>
      </c>
      <c r="AQ57" s="346">
        <v>-10.4</v>
      </c>
      <c r="AR57" s="347">
        <v>52.7</v>
      </c>
    </row>
    <row r="58" spans="1:44" ht="13.2" x14ac:dyDescent="0.2">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535</v>
      </c>
      <c r="AM58" s="350">
        <v>2331799</v>
      </c>
      <c r="AN58" s="351">
        <v>68921</v>
      </c>
      <c r="AO58" s="352">
        <v>97.6</v>
      </c>
      <c r="AP58" s="353">
        <v>46136</v>
      </c>
      <c r="AQ58" s="354">
        <v>-4.2</v>
      </c>
      <c r="AR58" s="355">
        <v>101.8</v>
      </c>
    </row>
    <row r="59" spans="1:44" ht="13.2" x14ac:dyDescent="0.2">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539</v>
      </c>
      <c r="AL59" s="334"/>
      <c r="AM59" s="342">
        <v>3112864</v>
      </c>
      <c r="AN59" s="343">
        <v>93609</v>
      </c>
      <c r="AO59" s="344">
        <v>-30.6</v>
      </c>
      <c r="AP59" s="345">
        <v>85042</v>
      </c>
      <c r="AQ59" s="346">
        <v>7.8</v>
      </c>
      <c r="AR59" s="347">
        <v>-38.4</v>
      </c>
    </row>
    <row r="60" spans="1:44" ht="13.2" x14ac:dyDescent="0.2">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535</v>
      </c>
      <c r="AM60" s="350">
        <v>1501088</v>
      </c>
      <c r="AN60" s="351">
        <v>45140</v>
      </c>
      <c r="AO60" s="352">
        <v>-34.5</v>
      </c>
      <c r="AP60" s="353">
        <v>50806</v>
      </c>
      <c r="AQ60" s="354">
        <v>10.1</v>
      </c>
      <c r="AR60" s="355">
        <v>-44.6</v>
      </c>
    </row>
    <row r="61" spans="1:44" ht="13.2" x14ac:dyDescent="0.2">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540</v>
      </c>
      <c r="AL61" s="356"/>
      <c r="AM61" s="357">
        <v>3292677</v>
      </c>
      <c r="AN61" s="358">
        <v>95998</v>
      </c>
      <c r="AO61" s="359">
        <v>5.0999999999999996</v>
      </c>
      <c r="AP61" s="360">
        <v>83978</v>
      </c>
      <c r="AQ61" s="361">
        <v>4.3</v>
      </c>
      <c r="AR61" s="347">
        <v>0.8</v>
      </c>
    </row>
    <row r="62" spans="1:44" ht="13.2" x14ac:dyDescent="0.2">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535</v>
      </c>
      <c r="AM62" s="350">
        <v>1516669</v>
      </c>
      <c r="AN62" s="351">
        <v>44274</v>
      </c>
      <c r="AO62" s="352">
        <v>14.5</v>
      </c>
      <c r="AP62" s="353">
        <v>47650</v>
      </c>
      <c r="AQ62" s="354">
        <v>6.4</v>
      </c>
      <c r="AR62" s="355">
        <v>8.1</v>
      </c>
    </row>
    <row r="63" spans="1:44" ht="13.2" x14ac:dyDescent="0.2">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ht="13.2" x14ac:dyDescent="0.2">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ht="13.2" x14ac:dyDescent="0.2">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ht="13.2" x14ac:dyDescent="0.2">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2">
      <c r="AK67" s="272"/>
      <c r="AL67" s="272"/>
      <c r="AM67" s="272"/>
      <c r="AN67" s="272"/>
      <c r="AO67" s="272"/>
      <c r="AP67" s="272"/>
      <c r="AQ67" s="272"/>
      <c r="AR67" s="272"/>
      <c r="AS67" s="272"/>
      <c r="AT67" s="272"/>
    </row>
    <row r="68" spans="1:46" ht="13.5" hidden="1" customHeight="1" x14ac:dyDescent="0.2">
      <c r="AK68" s="272"/>
      <c r="AL68" s="272"/>
      <c r="AM68" s="272"/>
      <c r="AN68" s="272"/>
      <c r="AO68" s="272"/>
      <c r="AP68" s="272"/>
      <c r="AQ68" s="272"/>
      <c r="AR68" s="272"/>
    </row>
    <row r="69" spans="1:46" ht="13.5" hidden="1" customHeight="1" x14ac:dyDescent="0.2">
      <c r="AK69" s="272"/>
      <c r="AL69" s="272"/>
      <c r="AM69" s="272"/>
      <c r="AN69" s="272"/>
      <c r="AO69" s="272"/>
      <c r="AP69" s="272"/>
      <c r="AQ69" s="272"/>
      <c r="AR69" s="272"/>
    </row>
    <row r="70" spans="1:46" ht="13.2" hidden="1" x14ac:dyDescent="0.2">
      <c r="AK70" s="272"/>
      <c r="AL70" s="272"/>
      <c r="AM70" s="272"/>
      <c r="AN70" s="272"/>
      <c r="AO70" s="272"/>
      <c r="AP70" s="272"/>
      <c r="AQ70" s="272"/>
      <c r="AR70" s="272"/>
    </row>
    <row r="71" spans="1:46" ht="13.2" hidden="1" x14ac:dyDescent="0.2">
      <c r="AK71" s="272"/>
      <c r="AL71" s="272"/>
      <c r="AM71" s="272"/>
      <c r="AN71" s="272"/>
      <c r="AO71" s="272"/>
      <c r="AP71" s="272"/>
      <c r="AQ71" s="272"/>
      <c r="AR71" s="272"/>
    </row>
    <row r="72" spans="1:46" ht="13.2" hidden="1" x14ac:dyDescent="0.2">
      <c r="AK72" s="272"/>
      <c r="AL72" s="272"/>
      <c r="AM72" s="272"/>
      <c r="AN72" s="272"/>
      <c r="AO72" s="272"/>
      <c r="AP72" s="272"/>
      <c r="AQ72" s="272"/>
      <c r="AR72" s="272"/>
    </row>
    <row r="73" spans="1:46" ht="13.2" hidden="1" x14ac:dyDescent="0.2">
      <c r="AK73" s="272"/>
      <c r="AL73" s="272"/>
      <c r="AM73" s="272"/>
      <c r="AN73" s="272"/>
      <c r="AO73" s="272"/>
      <c r="AP73" s="272"/>
      <c r="AQ73" s="272"/>
      <c r="AR73" s="272"/>
    </row>
    <row r="74" spans="1:46" ht="13.2" hidden="1" x14ac:dyDescent="0.2"/>
  </sheetData>
  <sheetProtection algorithmName="SHA-512" hashValue="wcR5BKgqqN2a0RS193+0uiFgMpkffdfnLowLIgjNLxBTezAnuc6QNxBzb5QJtd15zEV+DvbdcVUENR2Bxkxu1Q==" saltValue="iczfiZe4dBAUVBXvWjuK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topLeftCell="A86" zoomScale="70" zoomScaleNormal="70" workbookViewId="0">
      <selection activeCell="CC13" sqref="CC13"/>
    </sheetView>
  </sheetViews>
  <sheetFormatPr defaultColWidth="0" defaultRowHeight="13.5" customHeight="1" zeroHeight="1" x14ac:dyDescent="0.2"/>
  <cols>
    <col min="1" max="125" width="2.44140625" style="270" customWidth="1"/>
    <col min="126" max="16384" width="9" style="269" hidden="1"/>
  </cols>
  <sheetData>
    <row r="1" spans="2:125" ht="13.5" customHeight="1" x14ac:dyDescent="0.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ht="13.2" x14ac:dyDescent="0.2">
      <c r="B2" s="269"/>
      <c r="DG2" s="269"/>
    </row>
    <row r="3" spans="2:125" ht="13.2" x14ac:dyDescent="0.2">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ht="13.2" x14ac:dyDescent="0.2"/>
    <row r="5" spans="2:125" ht="13.2" x14ac:dyDescent="0.2"/>
    <row r="6" spans="2:125" ht="13.2" x14ac:dyDescent="0.2"/>
    <row r="7" spans="2:125" ht="13.2" x14ac:dyDescent="0.2"/>
    <row r="8" spans="2:125" ht="13.2" x14ac:dyDescent="0.2"/>
    <row r="9" spans="2:125" ht="13.2" x14ac:dyDescent="0.2">
      <c r="DU9" s="26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9"/>
    </row>
    <row r="18" spans="125:125" ht="13.2" x14ac:dyDescent="0.2"/>
    <row r="19" spans="125:125" ht="13.2" x14ac:dyDescent="0.2"/>
    <row r="20" spans="125:125" ht="13.2" x14ac:dyDescent="0.2">
      <c r="DU20" s="269"/>
    </row>
    <row r="21" spans="125:125" ht="13.2" x14ac:dyDescent="0.2">
      <c r="DU21" s="26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9"/>
    </row>
    <row r="29" spans="125:125" ht="13.2" x14ac:dyDescent="0.2"/>
    <row r="30" spans="125:125" ht="13.2" x14ac:dyDescent="0.2"/>
    <row r="31" spans="125:125" ht="13.2" x14ac:dyDescent="0.2"/>
    <row r="32" spans="125:125" ht="13.2" x14ac:dyDescent="0.2"/>
    <row r="33" spans="2:125" ht="13.2" x14ac:dyDescent="0.2">
      <c r="B33" s="269"/>
      <c r="G33" s="269"/>
      <c r="I33" s="269"/>
    </row>
    <row r="34" spans="2:125" ht="13.2" x14ac:dyDescent="0.2">
      <c r="C34" s="269"/>
      <c r="P34" s="269"/>
      <c r="DE34" s="269"/>
      <c r="DH34" s="269"/>
    </row>
    <row r="35" spans="2:125" ht="13.2" x14ac:dyDescent="0.2">
      <c r="D35" s="269"/>
      <c r="E35" s="269"/>
      <c r="DG35" s="269"/>
      <c r="DJ35" s="269"/>
      <c r="DP35" s="269"/>
      <c r="DQ35" s="269"/>
      <c r="DR35" s="269"/>
      <c r="DS35" s="269"/>
      <c r="DT35" s="269"/>
      <c r="DU35" s="269"/>
    </row>
    <row r="36" spans="2:125" ht="13.2" x14ac:dyDescent="0.2">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ht="13.2" x14ac:dyDescent="0.2">
      <c r="DU37" s="269"/>
    </row>
    <row r="38" spans="2:125" ht="13.2" x14ac:dyDescent="0.2">
      <c r="DT38" s="269"/>
      <c r="DU38" s="269"/>
    </row>
    <row r="39" spans="2:125" ht="13.2" x14ac:dyDescent="0.2"/>
    <row r="40" spans="2:125" ht="13.2" x14ac:dyDescent="0.2">
      <c r="DH40" s="269"/>
    </row>
    <row r="41" spans="2:125" ht="13.2" x14ac:dyDescent="0.2">
      <c r="DE41" s="269"/>
    </row>
    <row r="42" spans="2:125" ht="13.2" x14ac:dyDescent="0.2">
      <c r="DG42" s="269"/>
      <c r="DJ42" s="269"/>
    </row>
    <row r="43" spans="2:125" ht="13.2" x14ac:dyDescent="0.2">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ht="13.2" x14ac:dyDescent="0.2">
      <c r="DU44" s="269"/>
    </row>
    <row r="45" spans="2:125" ht="13.2" x14ac:dyDescent="0.2"/>
    <row r="46" spans="2:125" ht="13.2" x14ac:dyDescent="0.2"/>
    <row r="47" spans="2:125" ht="13.2" x14ac:dyDescent="0.2"/>
    <row r="48" spans="2:125" ht="13.2" x14ac:dyDescent="0.2">
      <c r="DT48" s="269"/>
      <c r="DU48" s="269"/>
    </row>
    <row r="49" spans="120:125" ht="13.2" x14ac:dyDescent="0.2">
      <c r="DU49" s="269"/>
    </row>
    <row r="50" spans="120:125" ht="13.2" x14ac:dyDescent="0.2">
      <c r="DU50" s="269"/>
    </row>
    <row r="51" spans="120:125" ht="13.2" x14ac:dyDescent="0.2">
      <c r="DP51" s="269"/>
      <c r="DQ51" s="269"/>
      <c r="DR51" s="269"/>
      <c r="DS51" s="269"/>
      <c r="DT51" s="269"/>
      <c r="DU51" s="269"/>
    </row>
    <row r="52" spans="120:125" ht="13.2" x14ac:dyDescent="0.2"/>
    <row r="53" spans="120:125" ht="13.2" x14ac:dyDescent="0.2"/>
    <row r="54" spans="120:125" ht="13.2" x14ac:dyDescent="0.2">
      <c r="DU54" s="269"/>
    </row>
    <row r="55" spans="120:125" ht="13.2" x14ac:dyDescent="0.2"/>
    <row r="56" spans="120:125" ht="13.2" x14ac:dyDescent="0.2"/>
    <row r="57" spans="120:125" ht="13.2" x14ac:dyDescent="0.2"/>
    <row r="58" spans="120:125" ht="13.2" x14ac:dyDescent="0.2">
      <c r="DU58" s="269"/>
    </row>
    <row r="59" spans="120:125" ht="13.2" x14ac:dyDescent="0.2"/>
    <row r="60" spans="120:125" ht="13.2" x14ac:dyDescent="0.2"/>
    <row r="61" spans="120:125" ht="13.2" x14ac:dyDescent="0.2"/>
    <row r="62" spans="120:125" ht="13.2" x14ac:dyDescent="0.2"/>
    <row r="63" spans="120:125" ht="13.2" x14ac:dyDescent="0.2">
      <c r="DU63" s="269"/>
    </row>
    <row r="64" spans="120:125" ht="13.2" x14ac:dyDescent="0.2">
      <c r="DT64" s="269"/>
      <c r="DU64" s="269"/>
    </row>
    <row r="65" spans="123:125" ht="13.2" x14ac:dyDescent="0.2"/>
    <row r="66" spans="123:125" ht="13.2" x14ac:dyDescent="0.2"/>
    <row r="67" spans="123:125" ht="13.2" x14ac:dyDescent="0.2"/>
    <row r="68" spans="123:125" ht="13.2" x14ac:dyDescent="0.2"/>
    <row r="69" spans="123:125" ht="13.2" x14ac:dyDescent="0.2">
      <c r="DS69" s="269"/>
      <c r="DT69" s="269"/>
      <c r="DU69" s="26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9"/>
    </row>
    <row r="83" spans="116:125" ht="13.2" x14ac:dyDescent="0.2">
      <c r="DM83" s="269"/>
      <c r="DN83" s="269"/>
      <c r="DO83" s="269"/>
      <c r="DP83" s="269"/>
      <c r="DQ83" s="269"/>
      <c r="DR83" s="269"/>
      <c r="DS83" s="269"/>
      <c r="DT83" s="269"/>
      <c r="DU83" s="269"/>
    </row>
    <row r="84" spans="116:125" ht="13.2" x14ac:dyDescent="0.2"/>
    <row r="85" spans="116:125" ht="13.2" x14ac:dyDescent="0.2"/>
    <row r="86" spans="116:125" ht="13.2" x14ac:dyDescent="0.2"/>
    <row r="87" spans="116:125" ht="13.2" x14ac:dyDescent="0.2"/>
    <row r="88" spans="116:125" ht="13.2" x14ac:dyDescent="0.2">
      <c r="DU88" s="26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9"/>
      <c r="DT94" s="269"/>
      <c r="DU94" s="269"/>
    </row>
    <row r="95" spans="116:125" ht="13.5" customHeight="1" x14ac:dyDescent="0.2">
      <c r="DU95" s="26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9"/>
    </row>
    <row r="102" spans="124:125" ht="13.5" customHeight="1" x14ac:dyDescent="0.2"/>
    <row r="103" spans="124:125" ht="13.5" customHeight="1" x14ac:dyDescent="0.2"/>
    <row r="104" spans="124:125" ht="13.5" customHeight="1" x14ac:dyDescent="0.2">
      <c r="DT104" s="269"/>
      <c r="DU104" s="26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9"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9"/>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O/JZSqXpUOKGJHDkQh1GzV24HGcYpxiihCjFpc6AFNrsG9zRZhC8U4wUJEO/bgKWNR0tRDoOc9UJFKdHoq+Dg==" saltValue="ULACo/C7jG52V67jhy/K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topLeftCell="E91" workbookViewId="0"/>
  </sheetViews>
  <sheetFormatPr defaultColWidth="0" defaultRowHeight="13.5" customHeight="1" zeroHeight="1" x14ac:dyDescent="0.2"/>
  <cols>
    <col min="1" max="125" width="2.44140625" style="270" customWidth="1"/>
    <col min="126" max="142" width="0" style="269" hidden="1" customWidth="1"/>
    <col min="143" max="16384" width="9" style="269" hidden="1"/>
  </cols>
  <sheetData>
    <row r="1" spans="1:125" ht="13.5" customHeight="1" x14ac:dyDescent="0.2">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ht="13.2" x14ac:dyDescent="0.2">
      <c r="B2" s="269"/>
      <c r="T2" s="269"/>
    </row>
    <row r="3" spans="1:125" ht="13.2" x14ac:dyDescent="0.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9"/>
      <c r="G33" s="269"/>
      <c r="I33" s="269"/>
    </row>
    <row r="34" spans="2:125" ht="13.2" x14ac:dyDescent="0.2">
      <c r="C34" s="269"/>
      <c r="P34" s="269"/>
      <c r="R34" s="269"/>
      <c r="U34" s="269"/>
    </row>
    <row r="35" spans="2:125" ht="13.2" x14ac:dyDescent="0.2">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ht="13.2" x14ac:dyDescent="0.2">
      <c r="F36" s="269"/>
      <c r="H36" s="269"/>
      <c r="J36" s="269"/>
      <c r="K36" s="269"/>
      <c r="L36" s="269"/>
      <c r="M36" s="269"/>
      <c r="N36" s="269"/>
      <c r="O36" s="269"/>
      <c r="Q36" s="269"/>
      <c r="S36" s="269"/>
      <c r="V36" s="269"/>
    </row>
    <row r="37" spans="2:125" ht="13.2" x14ac:dyDescent="0.2"/>
    <row r="38" spans="2:125" ht="13.2" x14ac:dyDescent="0.2"/>
    <row r="39" spans="2:125" ht="13.2" x14ac:dyDescent="0.2"/>
    <row r="40" spans="2:125" ht="13.2" x14ac:dyDescent="0.2">
      <c r="U40" s="269"/>
    </row>
    <row r="41" spans="2:125" ht="13.2" x14ac:dyDescent="0.2">
      <c r="R41" s="269"/>
    </row>
    <row r="42" spans="2:125" ht="13.2" x14ac:dyDescent="0.2">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ht="13.2" x14ac:dyDescent="0.2">
      <c r="Q43" s="269"/>
      <c r="S43" s="269"/>
      <c r="V43" s="26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dS3Cq6hmose4/iy3OHo0wtUmmZ+nMlxPhVm0oXjUxu1NzkDHwUxxaEXqxh0eqAly3qAKE9Zs32S0daJO2uG8Q==" saltValue="0lrvlTmCim0ST1paJId3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zoomScale="70" zoomScaleNormal="70" workbookViewId="0">
      <selection activeCell="L45" sqref="L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173" t="s">
        <v>3</v>
      </c>
      <c r="D47" s="1173"/>
      <c r="E47" s="1174"/>
      <c r="F47" s="11">
        <v>17.38</v>
      </c>
      <c r="G47" s="12">
        <v>20.329999999999998</v>
      </c>
      <c r="H47" s="12">
        <v>28.14</v>
      </c>
      <c r="I47" s="12">
        <v>33.53</v>
      </c>
      <c r="J47" s="13">
        <v>19.440000000000001</v>
      </c>
    </row>
    <row r="48" spans="2:10" ht="57.75" customHeight="1" x14ac:dyDescent="0.2">
      <c r="B48" s="14"/>
      <c r="C48" s="1175" t="s">
        <v>4</v>
      </c>
      <c r="D48" s="1175"/>
      <c r="E48" s="1176"/>
      <c r="F48" s="15">
        <v>3.41</v>
      </c>
      <c r="G48" s="16">
        <v>3.29</v>
      </c>
      <c r="H48" s="16">
        <v>3.67</v>
      </c>
      <c r="I48" s="16">
        <v>4.1399999999999997</v>
      </c>
      <c r="J48" s="17">
        <v>2.95</v>
      </c>
    </row>
    <row r="49" spans="2:10" ht="57.75" customHeight="1" thickBot="1" x14ac:dyDescent="0.25">
      <c r="B49" s="18"/>
      <c r="C49" s="1177" t="s">
        <v>5</v>
      </c>
      <c r="D49" s="1177"/>
      <c r="E49" s="1178"/>
      <c r="F49" s="19">
        <v>5.72</v>
      </c>
      <c r="G49" s="20">
        <v>2.5299999999999998</v>
      </c>
      <c r="H49" s="20">
        <v>10.11</v>
      </c>
      <c r="I49" s="20">
        <v>7.25</v>
      </c>
      <c r="J49" s="21" t="s">
        <v>549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oNpnj28lx8b6zyhCtSwZfQqS6vD59hXkCNj5Dk+g/opTcRgjrsO/yxir9sI3oWlmsy8aHmgH5J9MS8rPULx1w==" saltValue="bptXXQ+K4ptL6CTPPj+b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yusuke</cp:lastModifiedBy>
  <cp:lastPrinted>2019-03-18T02:42:26Z</cp:lastPrinted>
  <dcterms:created xsi:type="dcterms:W3CDTF">2019-02-14T01:16:43Z</dcterms:created>
  <dcterms:modified xsi:type="dcterms:W3CDTF">2019-10-21T02:22:45Z</dcterms:modified>
  <cp:category/>
</cp:coreProperties>
</file>